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001"/>
  <workbookPr filterPrivacy="1" defaultThemeVersion="124226"/>
  <xr:revisionPtr revIDLastSave="0" documentId="13_ncr:1_{87D15D91-E11E-4A6E-968E-A0E8D6061AA4}" xr6:coauthVersionLast="38" xr6:coauthVersionMax="38" xr10:uidLastSave="{00000000-0000-0000-0000-000000000000}"/>
  <bookViews>
    <workbookView xWindow="0" yWindow="0" windowWidth="20490" windowHeight="7545" xr2:uid="{00000000-000D-0000-FFFF-FFFF00000000}"/>
  </bookViews>
  <sheets>
    <sheet name="CALENDAR TOATE GAL-urile" sheetId="1" r:id="rId1"/>
  </sheets>
  <externalReferences>
    <externalReference r:id="rId2"/>
  </externalReferences>
  <definedNames>
    <definedName name="_xlnm._FilterDatabase" localSheetId="0" hidden="1">'CALENDAR TOATE GAL-urile'!$A$5:$AB$2108</definedName>
  </definedNames>
  <calcPr calcId="162913"/>
</workbook>
</file>

<file path=xl/calcChain.xml><?xml version="1.0" encoding="utf-8"?>
<calcChain xmlns="http://schemas.openxmlformats.org/spreadsheetml/2006/main">
  <c r="AD1257" i="1" l="1"/>
  <c r="AD228" i="1" l="1"/>
  <c r="AA228" i="1"/>
  <c r="AD173" i="1" l="1"/>
  <c r="AC173" i="1"/>
  <c r="AD1230" i="1" l="1"/>
  <c r="Z1206" i="1" l="1"/>
  <c r="AA1206" i="1" s="1"/>
  <c r="AA237" i="1" l="1"/>
  <c r="AB237" i="1" s="1"/>
  <c r="AD1170" i="1" l="1"/>
  <c r="AC1170" i="1"/>
  <c r="AA1170" i="1"/>
  <c r="AB1170" i="1" s="1"/>
  <c r="AA173" i="1" l="1"/>
  <c r="AB173" i="1" s="1"/>
  <c r="U173" i="1"/>
  <c r="AB228" i="1" l="1"/>
  <c r="O2132" i="1" l="1"/>
  <c r="P2132" i="1"/>
  <c r="Q2132" i="1"/>
  <c r="R2132" i="1"/>
  <c r="S2132" i="1"/>
  <c r="T2132" i="1"/>
  <c r="U2132" i="1"/>
  <c r="V2132" i="1"/>
  <c r="W2132" i="1"/>
  <c r="X2132" i="1"/>
  <c r="Y2132" i="1"/>
  <c r="Z2132" i="1"/>
  <c r="AA2132" i="1"/>
  <c r="AA612" i="1"/>
  <c r="AA1432" i="1"/>
  <c r="H2132" i="1"/>
  <c r="I2132" i="1"/>
  <c r="J2132" i="1"/>
  <c r="K2132" i="1"/>
  <c r="L2132" i="1"/>
  <c r="M2132" i="1"/>
  <c r="N2132" i="1"/>
  <c r="G2132" i="1"/>
  <c r="P2115" i="1"/>
  <c r="AA469" i="1"/>
  <c r="AA62" i="1"/>
  <c r="AA63" i="1"/>
  <c r="AA64" i="1"/>
  <c r="AA66" i="1"/>
  <c r="AA67" i="1"/>
  <c r="AA69" i="1"/>
  <c r="AA70" i="1"/>
  <c r="AA729" i="1"/>
  <c r="AA734" i="1" s="1"/>
  <c r="AB734" i="1" s="1"/>
  <c r="AA1917" i="1"/>
  <c r="AA1921" i="1" s="1"/>
  <c r="AB1921" i="1" s="1"/>
  <c r="AA1877" i="1"/>
  <c r="AA1879" i="1"/>
  <c r="AA1880" i="1"/>
  <c r="AA287" i="1"/>
  <c r="AA327" i="1"/>
  <c r="AA604" i="1"/>
  <c r="AA113" i="1"/>
  <c r="AB113" i="1" s="1"/>
  <c r="AA1754" i="1"/>
  <c r="AA1424" i="1"/>
  <c r="AA556" i="1"/>
  <c r="AB556" i="1" s="1"/>
  <c r="AA1915" i="1"/>
  <c r="AA81" i="1"/>
  <c r="T2108" i="1"/>
  <c r="S2108" i="1"/>
  <c r="R2108" i="1"/>
  <c r="Q2108" i="1"/>
  <c r="P2108" i="1"/>
  <c r="N2108" i="1"/>
  <c r="M2108" i="1"/>
  <c r="AA1907" i="1"/>
  <c r="AA1898" i="1"/>
  <c r="AB1898" i="1" s="1"/>
  <c r="AA1891" i="1"/>
  <c r="AB1891" i="1" s="1"/>
  <c r="AA1467" i="1"/>
  <c r="AA1726" i="1"/>
  <c r="AA744" i="1"/>
  <c r="AA435" i="1"/>
  <c r="AB435" i="1" s="1"/>
  <c r="AA428" i="1"/>
  <c r="AA418" i="1"/>
  <c r="AA460" i="1"/>
  <c r="AB460" i="1" s="1"/>
  <c r="AA452" i="1"/>
  <c r="AB452" i="1" s="1"/>
  <c r="AA1611" i="1"/>
  <c r="AA1587" i="1"/>
  <c r="AB1587" i="1" s="1"/>
  <c r="AA802" i="1"/>
  <c r="AB802" i="1" s="1"/>
  <c r="AA1671" i="1"/>
  <c r="AA1851" i="1"/>
  <c r="AA1843" i="1"/>
  <c r="AB1843" i="1" s="1"/>
  <c r="AA1827" i="1"/>
  <c r="AB1827" i="1" s="1"/>
  <c r="AA992" i="1"/>
  <c r="AB992" i="1" s="1"/>
  <c r="AA985" i="1"/>
  <c r="AA971" i="1"/>
  <c r="AA964" i="1"/>
  <c r="AB964" i="1" s="1"/>
  <c r="AA163" i="1"/>
  <c r="AB163" i="1" s="1"/>
  <c r="AA131" i="1"/>
  <c r="AA1286" i="1"/>
  <c r="AB1286" i="1" s="1"/>
  <c r="AA1278" i="1"/>
  <c r="AB1278" i="1" s="1"/>
  <c r="AA1263" i="1"/>
  <c r="AB1263" i="1" s="1"/>
  <c r="AA948" i="1"/>
  <c r="AA940" i="1"/>
  <c r="AB940" i="1" s="1"/>
  <c r="AA925" i="1"/>
  <c r="AB925" i="1" s="1"/>
  <c r="AA2030" i="1"/>
  <c r="AA1338" i="1"/>
  <c r="AA1035" i="1"/>
  <c r="AB1035" i="1" s="1"/>
  <c r="AA1025" i="1"/>
  <c r="AB1025" i="1" s="1"/>
  <c r="AA1014" i="1"/>
  <c r="AB1014" i="1" s="1"/>
  <c r="AA1006" i="1"/>
  <c r="AA1068" i="1"/>
  <c r="AB1068" i="1" s="1"/>
  <c r="AA35" i="1"/>
  <c r="AB35" i="1" s="1"/>
  <c r="AA189" i="1"/>
  <c r="AB189" i="1" s="1"/>
  <c r="AA181" i="1"/>
  <c r="AA892" i="1"/>
  <c r="U2108" i="1"/>
  <c r="V2108" i="1"/>
  <c r="W2108" i="1"/>
  <c r="X2108" i="1"/>
  <c r="Y2108" i="1"/>
  <c r="Z2108" i="1"/>
  <c r="AA1818" i="1"/>
  <c r="AA1763" i="1"/>
  <c r="AA1737" i="1"/>
  <c r="AB1737" i="1" s="1"/>
  <c r="O711" i="1"/>
  <c r="O2108" i="1" s="1"/>
  <c r="AA710" i="1"/>
  <c r="AA728" i="1"/>
  <c r="AB728" i="1" s="1"/>
  <c r="AA280" i="1"/>
  <c r="AB280" i="1" s="1"/>
  <c r="AA670" i="1"/>
  <c r="AB670" i="1" s="1"/>
  <c r="AA488" i="1"/>
  <c r="AA543" i="1"/>
  <c r="AA2054" i="1"/>
  <c r="AB2054" i="1" s="1"/>
  <c r="D544" i="1"/>
  <c r="AA949" i="1"/>
  <c r="AA950" i="1"/>
  <c r="AA951" i="1"/>
  <c r="AA952" i="1"/>
  <c r="AA953" i="1"/>
  <c r="AA954" i="1"/>
  <c r="AA28" i="1"/>
  <c r="AB28" i="1" s="1"/>
  <c r="AA398" i="1"/>
  <c r="AB398" i="1" s="1"/>
  <c r="AA623" i="1"/>
  <c r="AB623" i="1" s="1"/>
  <c r="AA1043" i="1"/>
  <c r="AA1044" i="1"/>
  <c r="AA1045" i="1"/>
  <c r="AA1046" i="1"/>
  <c r="AA1048" i="1"/>
  <c r="AA1049" i="1"/>
  <c r="AA1052" i="1"/>
  <c r="AA1704" i="1"/>
  <c r="AA1705" i="1"/>
  <c r="AA686" i="1"/>
  <c r="AA687" i="1"/>
  <c r="AA688" i="1"/>
  <c r="AA689" i="1"/>
  <c r="AA690" i="1"/>
  <c r="AA691" i="1"/>
  <c r="AA685" i="1"/>
  <c r="AA1870" i="1"/>
  <c r="AA1871" i="1"/>
  <c r="AA1872" i="1"/>
  <c r="AA1873" i="1"/>
  <c r="AA1869" i="1"/>
  <c r="AA83" i="1"/>
  <c r="AA84" i="1"/>
  <c r="AA86" i="1"/>
  <c r="AA87" i="1"/>
  <c r="AA90" i="1"/>
  <c r="AA82" i="1"/>
  <c r="G2108" i="1"/>
  <c r="AA266" i="1"/>
  <c r="AA267" i="1"/>
  <c r="AA265" i="1"/>
  <c r="AA1673" i="1"/>
  <c r="AA1674" i="1"/>
  <c r="AA1672" i="1"/>
  <c r="AD2108" i="1"/>
  <c r="AA2123" i="1"/>
  <c r="AA2122" i="1"/>
  <c r="L2108" i="1"/>
  <c r="K2108" i="1"/>
  <c r="J2108" i="1"/>
  <c r="I2108" i="1"/>
  <c r="H2108" i="1"/>
  <c r="AA587" i="1"/>
  <c r="AB587" i="1" s="1"/>
  <c r="AA308" i="1"/>
  <c r="AB308" i="1" s="1"/>
  <c r="AA1036" i="1"/>
  <c r="AA1041" i="1" s="1"/>
  <c r="AB1041" i="1" s="1"/>
  <c r="AA1853" i="1"/>
  <c r="AA1854" i="1"/>
  <c r="AA1855" i="1"/>
  <c r="AA1856" i="1"/>
  <c r="AA1857" i="1"/>
  <c r="AA1858" i="1"/>
  <c r="AA1852" i="1"/>
  <c r="AA1745" i="1"/>
  <c r="AA271" i="1"/>
  <c r="AA272" i="1"/>
  <c r="AA582" i="1"/>
  <c r="AB582" i="1" s="1"/>
  <c r="AA1538" i="1"/>
  <c r="AA1539" i="1"/>
  <c r="AA1541" i="1"/>
  <c r="AA1542" i="1"/>
  <c r="AA1537" i="1"/>
  <c r="AA893" i="1"/>
  <c r="AA897" i="1" s="1"/>
  <c r="AB897" i="1" s="1"/>
  <c r="AA680" i="1"/>
  <c r="AA681" i="1"/>
  <c r="AA682" i="1"/>
  <c r="AA683" i="1"/>
  <c r="AA679" i="1"/>
  <c r="AA1265" i="1"/>
  <c r="AA1266" i="1"/>
  <c r="AA1264" i="1"/>
  <c r="AA1621" i="1"/>
  <c r="AB1621" i="1" s="1"/>
  <c r="AA818" i="1"/>
  <c r="AB818" i="1" s="1"/>
  <c r="AA1809" i="1"/>
  <c r="AB1809" i="1" s="1"/>
  <c r="AA1799" i="1"/>
  <c r="AB1799" i="1" s="1"/>
  <c r="AA1792" i="1"/>
  <c r="AB1792" i="1" s="1"/>
  <c r="AA1783" i="1"/>
  <c r="AB1783" i="1" s="1"/>
  <c r="AA1775" i="1"/>
  <c r="AB1775" i="1" s="1"/>
  <c r="AA302" i="1"/>
  <c r="AB302" i="1" s="1"/>
  <c r="AA294" i="1"/>
  <c r="AB294" i="1" s="1"/>
  <c r="AB287" i="1"/>
  <c r="AA264" i="1"/>
  <c r="AB264" i="1" s="1"/>
  <c r="AB81" i="1"/>
  <c r="AA59" i="1"/>
  <c r="AB59" i="1" s="1"/>
  <c r="AA521" i="1"/>
  <c r="AA520" i="1"/>
  <c r="AA519" i="1"/>
  <c r="AA518" i="1"/>
  <c r="AB518" i="1" s="1"/>
  <c r="AA509" i="1"/>
  <c r="AA508" i="1"/>
  <c r="AA507" i="1"/>
  <c r="AA506" i="1"/>
  <c r="AA505" i="1"/>
  <c r="AA494" i="1"/>
  <c r="AA493" i="1"/>
  <c r="AA492" i="1"/>
  <c r="AA491" i="1"/>
  <c r="AA490" i="1"/>
  <c r="AA489" i="1"/>
  <c r="AA443" i="1"/>
  <c r="AA442" i="1"/>
  <c r="AA441" i="1"/>
  <c r="AA440" i="1"/>
  <c r="AA439" i="1"/>
  <c r="AA438" i="1"/>
  <c r="AA437" i="1"/>
  <c r="AA436" i="1"/>
  <c r="AA405" i="1"/>
  <c r="AA407" i="1" s="1"/>
  <c r="AB407" i="1" s="1"/>
  <c r="AA386" i="1"/>
  <c r="AB386" i="1" s="1"/>
  <c r="AA340" i="1"/>
  <c r="AA339" i="1"/>
  <c r="AA335" i="1"/>
  <c r="AB335" i="1" s="1"/>
  <c r="AA314" i="1"/>
  <c r="AA313" i="1"/>
  <c r="AA312" i="1"/>
  <c r="AA311" i="1"/>
  <c r="AA310" i="1"/>
  <c r="AA309" i="1"/>
  <c r="AA481" i="1"/>
  <c r="AB481" i="1" s="1"/>
  <c r="AA504" i="1"/>
  <c r="AB504" i="1" s="1"/>
  <c r="AA1868" i="1"/>
  <c r="AB1868" i="1" s="1"/>
  <c r="AA1833" i="1"/>
  <c r="AB1833" i="1" s="1"/>
  <c r="AA1558" i="1"/>
  <c r="AB1558" i="1" s="1"/>
  <c r="AA1551" i="1"/>
  <c r="AB1551" i="1" s="1"/>
  <c r="AA1536" i="1"/>
  <c r="AB1536" i="1" s="1"/>
  <c r="AA1529" i="1"/>
  <c r="AB1529" i="1" s="1"/>
  <c r="AA1521" i="1"/>
  <c r="AA1514" i="1"/>
  <c r="AB1514" i="1" s="1"/>
  <c r="AA1505" i="1"/>
  <c r="AB1505" i="1" s="1"/>
  <c r="AA1496" i="1"/>
  <c r="AB1496" i="1" s="1"/>
  <c r="AA1487" i="1"/>
  <c r="AA1478" i="1"/>
  <c r="AB1478" i="1" s="1"/>
  <c r="AA977" i="1"/>
  <c r="AB977" i="1" s="1"/>
  <c r="AA932" i="1"/>
  <c r="AB932" i="1" s="1"/>
  <c r="AA916" i="1"/>
  <c r="AB916" i="1" s="1"/>
  <c r="AA909" i="1"/>
  <c r="AB909" i="1" s="1"/>
  <c r="AA44" i="1"/>
  <c r="AA49" i="1" s="1"/>
  <c r="AB49" i="1" s="1"/>
  <c r="AA43" i="1"/>
  <c r="AB43" i="1" s="1"/>
  <c r="AA21" i="1"/>
  <c r="AB21" i="1" s="1"/>
  <c r="AA13" i="1"/>
  <c r="AB13" i="1" s="1"/>
  <c r="AA256" i="1"/>
  <c r="AB256" i="1" s="1"/>
  <c r="AA1689" i="1"/>
  <c r="AB1689" i="1" s="1"/>
  <c r="AA1660" i="1"/>
  <c r="AA1657" i="1"/>
  <c r="AA1656" i="1"/>
  <c r="AA1594" i="1"/>
  <c r="AB1594" i="1" s="1"/>
  <c r="AA1575" i="1"/>
  <c r="AB1575" i="1" s="1"/>
  <c r="AA1567" i="1"/>
  <c r="AB1567" i="1" s="1"/>
  <c r="AA1351" i="1"/>
  <c r="AA1355" i="1" s="1"/>
  <c r="AB1355" i="1" s="1"/>
  <c r="AA1350" i="1"/>
  <c r="AB1350" i="1" s="1"/>
  <c r="AA1344" i="1"/>
  <c r="AB1344" i="1" s="1"/>
  <c r="AA1332" i="1"/>
  <c r="AB1332" i="1" s="1"/>
  <c r="AA603" i="1"/>
  <c r="AB603" i="1" s="1"/>
  <c r="AA594" i="1"/>
  <c r="AB543" i="1"/>
  <c r="AB1671" i="1"/>
  <c r="AA534" i="1"/>
  <c r="AB534" i="1" s="1"/>
  <c r="AA2045" i="1"/>
  <c r="AB2045" i="1" s="1"/>
  <c r="AA2036" i="1"/>
  <c r="AB2036" i="1" s="1"/>
  <c r="AA702" i="1"/>
  <c r="AB702" i="1" s="1"/>
  <c r="AA678" i="1"/>
  <c r="AB678" i="1" s="1"/>
  <c r="AA649" i="1"/>
  <c r="AB649" i="1" s="1"/>
  <c r="AA643" i="1"/>
  <c r="AB643" i="1" s="1"/>
  <c r="AA633" i="1"/>
  <c r="AB633" i="1" s="1"/>
  <c r="AA613" i="1"/>
  <c r="AA610" i="1"/>
  <c r="AA609" i="1"/>
  <c r="AA606" i="1"/>
  <c r="AA755" i="1"/>
  <c r="AB755" i="1" s="1"/>
  <c r="AA1595" i="1"/>
  <c r="AA1601" i="1" s="1"/>
  <c r="AB1601" i="1" s="1"/>
  <c r="AA1141" i="1"/>
  <c r="AB1141" i="1" s="1"/>
  <c r="AA1129" i="1"/>
  <c r="AB1129" i="1" s="1"/>
  <c r="AA1119" i="1"/>
  <c r="AB1119" i="1" s="1"/>
  <c r="AA833" i="1"/>
  <c r="AB833" i="1" s="1"/>
  <c r="AA826" i="1"/>
  <c r="AB826" i="1" s="1"/>
  <c r="AA810" i="1"/>
  <c r="AB810" i="1" s="1"/>
  <c r="AA763" i="1"/>
  <c r="AA762" i="1"/>
  <c r="AA761" i="1"/>
  <c r="AA760" i="1"/>
  <c r="AA759" i="1"/>
  <c r="AA758" i="1"/>
  <c r="AA757" i="1"/>
  <c r="AA756" i="1"/>
  <c r="AA2078" i="1"/>
  <c r="AA2077" i="1"/>
  <c r="AA2076" i="1"/>
  <c r="AA2070" i="1"/>
  <c r="AA2072" i="1"/>
  <c r="AA2073" i="1"/>
  <c r="AA2074" i="1"/>
  <c r="AA2069" i="1"/>
  <c r="AA1318" i="1"/>
  <c r="AA1319" i="1"/>
  <c r="AA1320" i="1"/>
  <c r="AA1321" i="1"/>
  <c r="AA1324" i="1"/>
  <c r="AA1317" i="1"/>
  <c r="AA1309" i="1"/>
  <c r="AA1310" i="1"/>
  <c r="AA1311" i="1"/>
  <c r="AA1312" i="1"/>
  <c r="AA1308" i="1"/>
  <c r="AA1299" i="1"/>
  <c r="AA1300" i="1"/>
  <c r="AA1301" i="1"/>
  <c r="AA1303" i="1"/>
  <c r="AA1304" i="1"/>
  <c r="AA1306" i="1"/>
  <c r="AA1288" i="1"/>
  <c r="AA1289" i="1"/>
  <c r="AA1291" i="1"/>
  <c r="AA1292" i="1"/>
  <c r="AA1293" i="1"/>
  <c r="AA1294" i="1"/>
  <c r="AA1296" i="1"/>
  <c r="AA1055" i="1"/>
  <c r="AA1054" i="1"/>
  <c r="AA1042" i="1"/>
  <c r="AA1939" i="1"/>
  <c r="AA1940" i="1"/>
  <c r="AA1942" i="1"/>
  <c r="AA1943" i="1"/>
  <c r="AA1944" i="1"/>
  <c r="AA1930" i="1"/>
  <c r="AA1931" i="1"/>
  <c r="AA1933" i="1"/>
  <c r="AA1929" i="1"/>
  <c r="AA1923" i="1"/>
  <c r="AA1924" i="1"/>
  <c r="AA1927" i="1"/>
  <c r="AA1922" i="1"/>
  <c r="AA1708" i="1"/>
  <c r="AA1709" i="1"/>
  <c r="AA1710" i="1"/>
  <c r="AA1712" i="1"/>
  <c r="AA1707" i="1"/>
  <c r="AA1104" i="1"/>
  <c r="AA1101" i="1"/>
  <c r="AA1078" i="1"/>
  <c r="AA1079" i="1"/>
  <c r="AA1081" i="1"/>
  <c r="AA1082" i="1"/>
  <c r="AA1083" i="1"/>
  <c r="AA1077" i="1"/>
  <c r="AA151" i="1"/>
  <c r="AB131" i="1"/>
  <c r="AA93" i="1"/>
  <c r="AA94" i="1"/>
  <c r="AA95" i="1"/>
  <c r="AA96" i="1"/>
  <c r="AA97" i="1"/>
  <c r="AA98" i="1"/>
  <c r="AA99" i="1"/>
  <c r="AA100" i="1"/>
  <c r="AA92" i="1"/>
  <c r="AA140" i="1"/>
  <c r="AB140" i="1" s="1"/>
  <c r="AB151" i="1"/>
  <c r="AA1646" i="1"/>
  <c r="AA1648" i="1"/>
  <c r="AA1649" i="1"/>
  <c r="AA1645" i="1"/>
  <c r="AA1629" i="1"/>
  <c r="AA1630" i="1"/>
  <c r="AA1632" i="1"/>
  <c r="AA1634" i="1"/>
  <c r="AA1628" i="1"/>
  <c r="AA1624" i="1"/>
  <c r="AA1625" i="1"/>
  <c r="AA1626" i="1"/>
  <c r="AA1622" i="1"/>
  <c r="AA1236" i="1"/>
  <c r="AA1232" i="1"/>
  <c r="AA1234" i="1"/>
  <c r="AA1235" i="1"/>
  <c r="AA1231" i="1"/>
  <c r="AA1172" i="1"/>
  <c r="AA1173" i="1"/>
  <c r="AA1174" i="1"/>
  <c r="AA1175" i="1"/>
  <c r="AA1176" i="1"/>
  <c r="AA1177" i="1"/>
  <c r="AA1171" i="1"/>
  <c r="AA358" i="1"/>
  <c r="AA359" i="1"/>
  <c r="AA357" i="1"/>
  <c r="AA351" i="1"/>
  <c r="AA352" i="1"/>
  <c r="AA353" i="1"/>
  <c r="AA354" i="1"/>
  <c r="AA350" i="1"/>
  <c r="AA1948" i="1"/>
  <c r="AA1949" i="1"/>
  <c r="AA1950" i="1"/>
  <c r="AA1951" i="1"/>
  <c r="AA1952" i="1"/>
  <c r="AA1955" i="1"/>
  <c r="AA1947" i="1"/>
  <c r="AA1434" i="1"/>
  <c r="AA1435" i="1"/>
  <c r="AA1436" i="1"/>
  <c r="AA1439" i="1"/>
  <c r="AA1433" i="1"/>
  <c r="AA1411" i="1"/>
  <c r="AA1412" i="1"/>
  <c r="AA1410" i="1"/>
  <c r="AA1398" i="1"/>
  <c r="AA1399" i="1"/>
  <c r="AA1402" i="1"/>
  <c r="AA1388" i="1"/>
  <c r="AA1389" i="1"/>
  <c r="AA1390" i="1"/>
  <c r="AA1392" i="1"/>
  <c r="AA1393" i="1"/>
  <c r="AA1378" i="1"/>
  <c r="AA1379" i="1"/>
  <c r="AA1377" i="1"/>
  <c r="AA842" i="1"/>
  <c r="AA843" i="1"/>
  <c r="AA844" i="1"/>
  <c r="AA848" i="1"/>
  <c r="AA851" i="1"/>
  <c r="AA852" i="1"/>
  <c r="AB2030" i="1"/>
  <c r="AB1915" i="1"/>
  <c r="AB1907" i="1"/>
  <c r="AB1851" i="1"/>
  <c r="AB1818" i="1"/>
  <c r="AB1763" i="1"/>
  <c r="AB1754" i="1"/>
  <c r="AB1745" i="1"/>
  <c r="AB1611" i="1"/>
  <c r="AB1521" i="1"/>
  <c r="AB1487" i="1"/>
  <c r="AB1467" i="1"/>
  <c r="AB1338" i="1"/>
  <c r="AB1006" i="1"/>
  <c r="AB985" i="1"/>
  <c r="AB971" i="1"/>
  <c r="AB948" i="1"/>
  <c r="AB744" i="1"/>
  <c r="AB594" i="1"/>
  <c r="AB488" i="1"/>
  <c r="AB469" i="1"/>
  <c r="AB428" i="1"/>
  <c r="AB418" i="1"/>
  <c r="AA377" i="1"/>
  <c r="AA376" i="1"/>
  <c r="AA373" i="1"/>
  <c r="AB327" i="1"/>
  <c r="AB181" i="1"/>
  <c r="AA2107" i="1"/>
  <c r="AB2107" i="1" s="1"/>
  <c r="AA122" i="1"/>
  <c r="AB122" i="1" s="1"/>
  <c r="AA349" i="1"/>
  <c r="AB349" i="1" s="1"/>
  <c r="AA372" i="1"/>
  <c r="AB372" i="1" s="1"/>
  <c r="AA1076" i="1"/>
  <c r="AB1076" i="1" s="1"/>
  <c r="AA1965" i="1"/>
  <c r="AB1965" i="1" s="1"/>
  <c r="AA2068" i="1"/>
  <c r="AB2068" i="1" s="1"/>
  <c r="AA1699" i="1"/>
  <c r="AB1699" i="1" s="1"/>
  <c r="AA1455" i="1"/>
  <c r="AB1455" i="1" s="1"/>
  <c r="AB1432" i="1"/>
  <c r="AA1100" i="1"/>
  <c r="AB1100" i="1" s="1"/>
  <c r="AB1424" i="1"/>
  <c r="AB892" i="1"/>
  <c r="AA868" i="1"/>
  <c r="AB868" i="1" s="1"/>
  <c r="AA903" i="1"/>
  <c r="AB903" i="1" s="1"/>
  <c r="AB1726" i="1"/>
  <c r="AA1376" i="1"/>
  <c r="AB1376" i="1" s="1"/>
  <c r="AA1366" i="1"/>
  <c r="AB1366" i="1" s="1"/>
  <c r="AA881" i="1"/>
  <c r="AB881" i="1" s="1"/>
  <c r="AA2095" i="1"/>
  <c r="AB2095" i="1" s="1"/>
  <c r="AA2023" i="1"/>
  <c r="AB2023" i="1" s="1"/>
  <c r="AA1230" i="1"/>
  <c r="AB1230" i="1" s="1"/>
  <c r="AB710" i="1"/>
  <c r="AA1644" i="1"/>
  <c r="AB1644" i="1" s="1"/>
  <c r="AA774" i="1"/>
  <c r="AB774" i="1" s="1"/>
  <c r="AA784" i="1"/>
  <c r="AB784" i="1" s="1"/>
  <c r="AA2061" i="1"/>
  <c r="AB2061" i="1" s="1"/>
  <c r="AA840" i="1"/>
  <c r="AB840" i="1" s="1"/>
  <c r="AA793" i="1"/>
  <c r="AB793" i="1" s="1"/>
  <c r="AA874" i="1"/>
  <c r="AB874" i="1" s="1"/>
  <c r="AA862" i="1"/>
  <c r="AB862" i="1" s="1"/>
  <c r="AA1409" i="1"/>
  <c r="AB1409" i="1" s="1"/>
  <c r="AA659" i="1"/>
  <c r="AB659" i="1" s="1"/>
  <c r="AA569" i="1"/>
  <c r="AB569" i="1" s="1"/>
  <c r="AA718" i="1"/>
  <c r="AB718" i="1" s="1"/>
  <c r="AA1386" i="1" l="1"/>
  <c r="AB1386" i="1" s="1"/>
  <c r="AA1404" i="1"/>
  <c r="AB1404" i="1" s="1"/>
  <c r="AA273" i="1"/>
  <c r="AB273" i="1" s="1"/>
  <c r="AA71" i="1"/>
  <c r="AB71" i="1" s="1"/>
  <c r="AA1087" i="1"/>
  <c r="AB1087" i="1" s="1"/>
  <c r="AA1109" i="1"/>
  <c r="AB1109" i="1" s="1"/>
  <c r="AA342" i="1"/>
  <c r="AB342" i="1" s="1"/>
  <c r="AA1271" i="1"/>
  <c r="AB1271" i="1" s="1"/>
  <c r="AA1545" i="1"/>
  <c r="AB1545" i="1" s="1"/>
  <c r="AA1859" i="1"/>
  <c r="AB1859" i="1" s="1"/>
  <c r="AA1676" i="1"/>
  <c r="AB1676" i="1" s="1"/>
  <c r="AA1415" i="1"/>
  <c r="AB1415" i="1" s="1"/>
  <c r="AA1957" i="1"/>
  <c r="AB1957" i="1" s="1"/>
  <c r="AA356" i="1"/>
  <c r="AB356" i="1" s="1"/>
  <c r="AA1180" i="1"/>
  <c r="AB1180" i="1" s="1"/>
  <c r="AA853" i="1"/>
  <c r="AB853" i="1" s="1"/>
  <c r="AA1316" i="1"/>
  <c r="AB1316" i="1" s="1"/>
  <c r="AA2075" i="1"/>
  <c r="AB2075" i="1" s="1"/>
  <c r="AA315" i="1"/>
  <c r="AB315" i="1" s="1"/>
  <c r="AA495" i="1"/>
  <c r="AB495" i="1" s="1"/>
  <c r="AA1876" i="1"/>
  <c r="AB1876" i="1" s="1"/>
  <c r="AA1706" i="1"/>
  <c r="AB1706" i="1" s="1"/>
  <c r="AA1636" i="1"/>
  <c r="AB1636" i="1" s="1"/>
  <c r="AA1655" i="1"/>
  <c r="AB1655" i="1" s="1"/>
  <c r="AA1443" i="1"/>
  <c r="AB1443" i="1" s="1"/>
  <c r="AA2085" i="1"/>
  <c r="AB2085" i="1" s="1"/>
  <c r="AA528" i="1"/>
  <c r="AB528" i="1" s="1"/>
  <c r="AA693" i="1"/>
  <c r="AB693" i="1" s="1"/>
  <c r="AA1053" i="1"/>
  <c r="AB1053" i="1" s="1"/>
  <c r="AA1395" i="1"/>
  <c r="AB1395" i="1" s="1"/>
  <c r="AA1627" i="1"/>
  <c r="AB1627" i="1" s="1"/>
  <c r="AA101" i="1"/>
  <c r="AB101" i="1" s="1"/>
  <c r="AA1928" i="1"/>
  <c r="AB1928" i="1" s="1"/>
  <c r="AA1937" i="1"/>
  <c r="AB1937" i="1" s="1"/>
  <c r="AA1946" i="1"/>
  <c r="AB1946" i="1" s="1"/>
  <c r="AA1060" i="1"/>
  <c r="AB1060" i="1" s="1"/>
  <c r="AA956" i="1"/>
  <c r="AB956" i="1" s="1"/>
  <c r="AA1238" i="1"/>
  <c r="AB1238" i="1" s="1"/>
  <c r="AA1717" i="1"/>
  <c r="AB1717" i="1" s="1"/>
  <c r="AA1297" i="1"/>
  <c r="AB1297" i="1" s="1"/>
  <c r="AA1307" i="1"/>
  <c r="AB1307" i="1" s="1"/>
  <c r="AA1326" i="1"/>
  <c r="AB1326" i="1" s="1"/>
  <c r="AA764" i="1"/>
  <c r="AB764" i="1" s="1"/>
  <c r="AA444" i="1"/>
  <c r="AB444" i="1" s="1"/>
  <c r="AA91" i="1"/>
  <c r="AB91" i="1" s="1"/>
  <c r="AA378" i="1"/>
  <c r="AB378" i="1" s="1"/>
  <c r="AA365" i="1"/>
  <c r="AB365" i="1" s="1"/>
  <c r="AA614" i="1"/>
  <c r="AB614" i="1" s="1"/>
  <c r="AA1662" i="1"/>
  <c r="AB1662" i="1" s="1"/>
  <c r="AA510" i="1"/>
  <c r="AB510" i="1" s="1"/>
  <c r="AA684" i="1"/>
  <c r="AB684" i="1" s="1"/>
  <c r="AA268" i="1"/>
  <c r="AB268" i="1" s="1"/>
  <c r="AA1883" i="1"/>
  <c r="AB1883" i="1" s="1"/>
  <c r="AA2108" i="1" l="1"/>
  <c r="AC2108" i="1"/>
</calcChain>
</file>

<file path=xl/sharedStrings.xml><?xml version="1.0" encoding="utf-8"?>
<sst xmlns="http://schemas.openxmlformats.org/spreadsheetml/2006/main" count="3569" uniqueCount="1708">
  <si>
    <t>Nr.crt</t>
  </si>
  <si>
    <t>Denumire GAL</t>
  </si>
  <si>
    <t>Județul</t>
  </si>
  <si>
    <t>MAI</t>
  </si>
  <si>
    <t>IUNIE</t>
  </si>
  <si>
    <t>IULIE</t>
  </si>
  <si>
    <t>AUGUST</t>
  </si>
  <si>
    <t>SEPTEMBRIE</t>
  </si>
  <si>
    <t>OCTOMBRIE</t>
  </si>
  <si>
    <t>NOIEMBRIE</t>
  </si>
  <si>
    <t>DECEMBRIE</t>
  </si>
  <si>
    <t>Măsura</t>
  </si>
  <si>
    <t>Suma Lansată (2017)</t>
  </si>
  <si>
    <t>Procent din Alocarea Financiară a SDL</t>
  </si>
  <si>
    <t>Asociația GAL ”Pe Mureș și pe Târnave”</t>
  </si>
  <si>
    <t>Alba, Mureș</t>
  </si>
  <si>
    <t>TOTAL</t>
  </si>
  <si>
    <t>Asociația GAL Drumul Iancului</t>
  </si>
  <si>
    <t>Alba</t>
  </si>
  <si>
    <t>Asociația Grupului de Acțiune Locală din zona Văilor Ampoiului și Mureșului (GAL Valea Ampoiului și Mureșului)</t>
  </si>
  <si>
    <t>Alba, Hunedoara</t>
  </si>
  <si>
    <t>M1/6B</t>
  </si>
  <si>
    <t>GAL Țara Secașelor Alba-Sibiu</t>
  </si>
  <si>
    <t>Alba, Sibiu</t>
  </si>
  <si>
    <t>M2/2A</t>
  </si>
  <si>
    <t>M3/6A</t>
  </si>
  <si>
    <t>M5/6B</t>
  </si>
  <si>
    <t>M4/2A</t>
  </si>
  <si>
    <t>Asociația GAL Munții Metaliferi, Trascău și Muntele Mare</t>
  </si>
  <si>
    <t>M6.2/6A</t>
  </si>
  <si>
    <t>Asociația "GAL Arieșul Mare''</t>
  </si>
  <si>
    <t>Alba, Bihor</t>
  </si>
  <si>
    <t>M4/6B</t>
  </si>
  <si>
    <t xml:space="preserve"> Asociația "GAL Lunca Mureșului de Jos" </t>
  </si>
  <si>
    <t>Arad, Timiș</t>
  </si>
  <si>
    <t>M3/3A</t>
  </si>
  <si>
    <t>M2.1/ 2A</t>
  </si>
  <si>
    <t>M3.1 / 3A</t>
  </si>
  <si>
    <t>Asociația GAL ”Micro-Regiunea Vailor Crișurilor Alb și Negru”</t>
  </si>
  <si>
    <t>Arad</t>
  </si>
  <si>
    <t>M6.4/6B</t>
  </si>
  <si>
    <t>Asociația Grupul de Acțiune Locală "Depresiunea Sebiș - Gurahonț - Hălmagiu"</t>
  </si>
  <si>
    <t>Arad/Bihor</t>
  </si>
  <si>
    <t>M2.2</t>
  </si>
  <si>
    <t>M6.3</t>
  </si>
  <si>
    <t>Asociația „GRUPUL DE ACȚIUNE LOCAȘĂ PODGORIA MINIȘ-MĂDERAT”</t>
  </si>
  <si>
    <t>M1/2A</t>
  </si>
  <si>
    <t>M3/2B</t>
  </si>
  <si>
    <t>M4/6A</t>
  </si>
  <si>
    <t>ASOCIAȚIA GAL ȚINUTUL VERDE</t>
  </si>
  <si>
    <t>Argeș, Olt</t>
  </si>
  <si>
    <t>M5/6A</t>
  </si>
  <si>
    <t>M6/1B</t>
  </si>
  <si>
    <t>M7/6B</t>
  </si>
  <si>
    <t>M8/6B</t>
  </si>
  <si>
    <t>M9/6B</t>
  </si>
  <si>
    <t>M3 A</t>
  </si>
  <si>
    <t>M4A</t>
  </si>
  <si>
    <t>M4B</t>
  </si>
  <si>
    <t>ASOCIAȚIA GAL MUSCEL</t>
  </si>
  <si>
    <t>Argeș, Dâmbovița</t>
  </si>
  <si>
    <t>M4C</t>
  </si>
  <si>
    <t>M5B</t>
  </si>
  <si>
    <t>M5D</t>
  </si>
  <si>
    <t>M2.4</t>
  </si>
  <si>
    <t>M6.1</t>
  </si>
  <si>
    <t>M6.2</t>
  </si>
  <si>
    <t>Asociaţia GRUPUL DE ACȚIUNE LOCALA-DRUMUL CARELOR</t>
  </si>
  <si>
    <t>Argeş, Dâmboviţa</t>
  </si>
  <si>
    <t>M6.4</t>
  </si>
  <si>
    <t>M7.2</t>
  </si>
  <si>
    <t>M7.4</t>
  </si>
  <si>
    <t>M7.6</t>
  </si>
  <si>
    <t>M1/1C</t>
  </si>
  <si>
    <t>Asociația MICROREGIUNEA LUNCA ARGEȘULUI MOZĂCENI</t>
  </si>
  <si>
    <t>Argeş, Teleorman</t>
  </si>
  <si>
    <t>M6/6B</t>
  </si>
  <si>
    <t>M4/3A</t>
  </si>
  <si>
    <t>Asociația GRUPUL DE ACȚIUNE LOCALĂ ”DEALURILE COTMENEI”</t>
  </si>
  <si>
    <t>Argeş, Olt</t>
  </si>
  <si>
    <t xml:space="preserve">M6/6A </t>
  </si>
  <si>
    <t>M6/6A</t>
  </si>
  <si>
    <t>M2/2B</t>
  </si>
  <si>
    <t>Asociația GRUPUL DE ACȚIUNE LOCALĂ ȚINUTUL ARGEȘUL DE MIJLOC</t>
  </si>
  <si>
    <t>Argeş, Vâlcea</t>
  </si>
  <si>
    <t>M7/7B</t>
  </si>
  <si>
    <t>M1/2B</t>
  </si>
  <si>
    <t>M8/2B/2B</t>
  </si>
  <si>
    <t>M6/1B/6B</t>
  </si>
  <si>
    <t>M1/1A/6A</t>
  </si>
  <si>
    <t>Asociația ”GRUPUL DE ACȚIUNE LOCALĂ FĂGĂRAȘUL DE SUD-ȚINUTUL POSADELOR”</t>
  </si>
  <si>
    <t>Argeş</t>
  </si>
  <si>
    <t>M2/1A/6A</t>
  </si>
  <si>
    <t xml:space="preserve">        M3/1A/6A        </t>
  </si>
  <si>
    <t xml:space="preserve">         M9/2A/2A         </t>
  </si>
  <si>
    <t xml:space="preserve">   M10/2A/2A </t>
  </si>
  <si>
    <t>M9/6C</t>
  </si>
  <si>
    <t>Asociatia GRUP DE ACȚIUNE LOCALĂ "Colinele Tutovei"</t>
  </si>
  <si>
    <t>Bacău, Neamt</t>
  </si>
  <si>
    <t>M5/4A</t>
  </si>
  <si>
    <t xml:space="preserve">M6/6B </t>
  </si>
  <si>
    <t xml:space="preserve">M5/6B </t>
  </si>
  <si>
    <t>Bacău</t>
  </si>
  <si>
    <t xml:space="preserve">M3/3A </t>
  </si>
  <si>
    <t xml:space="preserve">M4/6A </t>
  </si>
  <si>
    <t>Asociatia G.A.L. Cetatea Tamasidava</t>
  </si>
  <si>
    <t>Bacău, Vrancea</t>
  </si>
  <si>
    <t>M1/1A</t>
  </si>
  <si>
    <t>M7/6A</t>
  </si>
  <si>
    <t>”GAL VALEA MUNTELUI”</t>
  </si>
  <si>
    <t xml:space="preserve">  M10/6B</t>
  </si>
  <si>
    <t xml:space="preserve">  M11/6B</t>
  </si>
  <si>
    <t>M4/4A</t>
  </si>
  <si>
    <t>M4</t>
  </si>
  <si>
    <t>Asociatia Grupul de Actiune Locala "Confluente Moldave"</t>
  </si>
  <si>
    <t>M5</t>
  </si>
  <si>
    <t>M2</t>
  </si>
  <si>
    <t>M7</t>
  </si>
  <si>
    <t>M1</t>
  </si>
  <si>
    <t>Asociaţia Gal Valea Trotuşului Bacău</t>
  </si>
  <si>
    <t>Asociatia Grupul de Actiune Locala "Plaiurile Bistritei"</t>
  </si>
  <si>
    <t>M6/2B</t>
  </si>
  <si>
    <t>M2/6A</t>
  </si>
  <si>
    <t>M5/2A</t>
  </si>
  <si>
    <t>M9/3A</t>
  </si>
  <si>
    <t xml:space="preserve">      M1     </t>
  </si>
  <si>
    <t xml:space="preserve">        M3        </t>
  </si>
  <si>
    <t>Asociația GRUPUL DE ACȚIUNE LOCALĂ BIHOR DE PE LÂNGĂ FRONTIERA CU UNGARIA</t>
  </si>
  <si>
    <t>Bihor</t>
  </si>
  <si>
    <t xml:space="preserve">              M4              </t>
  </si>
  <si>
    <t xml:space="preserve">       M5      </t>
  </si>
  <si>
    <t>M6</t>
  </si>
  <si>
    <t>Asociația GRUPUL DE ACȚIUNE LOCALĂ „CODRU MOMA”</t>
  </si>
  <si>
    <t>Bihor, Arad</t>
  </si>
  <si>
    <t>Asociația GRUPUL DE ACȚIUNE LOCALĂ PĂDUREA CRAIULUI</t>
  </si>
  <si>
    <t>Asociația „GRUPUL DE ACȚIUNE LOCALĂ MUNTELE ȘES JUDEȚUL BIHOR”</t>
  </si>
  <si>
    <t>Bihor, Sălaj</t>
  </si>
  <si>
    <t>M4/5C</t>
  </si>
  <si>
    <t>Asociația Grupul de Acțiune Locală Crișul Negru</t>
  </si>
  <si>
    <t xml:space="preserve">ASOCIAȚIA GRUPUL DE ACȚIUNE LOCALĂ VALEA VELJ (GAL VALEA VELJ) </t>
  </si>
  <si>
    <t>ASOCIAȚIA GRUPUL DE ACȚIUNE LOCALĂ „ȚARA BEIUȘULUI”</t>
  </si>
  <si>
    <t>M7/6C</t>
  </si>
  <si>
    <t>Asociația ”Grupul de Acțiune Locală Progres Transilvan”</t>
  </si>
  <si>
    <t>Bistrița-Năsăud</t>
  </si>
  <si>
    <t>Asociatia GAL ,,Ţara Năsăudului"</t>
  </si>
  <si>
    <t>M3/6B</t>
  </si>
  <si>
    <t>Asociatia Parteneriat GAL ,, Ţinutul Haiducilor "</t>
  </si>
  <si>
    <t>M2/1A</t>
  </si>
  <si>
    <t xml:space="preserve">GAL LIDER Bistriţa Năsăud </t>
  </si>
  <si>
    <t>M6/2A</t>
  </si>
  <si>
    <t>M 01/3A</t>
  </si>
  <si>
    <t>M 02/6A</t>
  </si>
  <si>
    <t>Botoşani, Suceava</t>
  </si>
  <si>
    <t>M 03/6A</t>
  </si>
  <si>
    <t>M 04/6B</t>
  </si>
  <si>
    <t>M 05/6B</t>
  </si>
  <si>
    <t>M 06/6B</t>
  </si>
  <si>
    <t>Asociația Grupul pentru Dezvoltare Locală - G.A.L. Codrii Herței</t>
  </si>
  <si>
    <t>Asociația LEADER Colinele Moldovei</t>
  </si>
  <si>
    <t>Botoșani, Iași</t>
  </si>
  <si>
    <t xml:space="preserve">M7 </t>
  </si>
  <si>
    <t xml:space="preserve">M8 </t>
  </si>
  <si>
    <t>M2.A.1</t>
  </si>
  <si>
    <t>M6.A.1</t>
  </si>
  <si>
    <t>Asociația Grupul de Acțiune Locală (G.A.L.) Codrii de Aramă</t>
  </si>
  <si>
    <t>Botoșani</t>
  </si>
  <si>
    <t>M6.B.1</t>
  </si>
  <si>
    <t>M.1.B.1</t>
  </si>
  <si>
    <t>M.1.C.1</t>
  </si>
  <si>
    <t>M.3.A.1</t>
  </si>
  <si>
    <t>Asociația Grupul de Acțiune Locală Valea Bașeului de Sus</t>
  </si>
  <si>
    <t>M3</t>
  </si>
  <si>
    <t>"Asociația Transilvană Brașov Nord"</t>
  </si>
  <si>
    <t>Brașov</t>
  </si>
  <si>
    <t>M7/1B</t>
  </si>
  <si>
    <t>M1/M1/1.2/1A</t>
  </si>
  <si>
    <t>M2/M7/7.2/6B</t>
  </si>
  <si>
    <t>M3/M7/7.4.1/6B</t>
  </si>
  <si>
    <t>M4/M7/7.4.2/6B</t>
  </si>
  <si>
    <t>Asociația "Grup de Acțiune Locală Răsaăritul Țării Făgărașului"</t>
  </si>
  <si>
    <t>M5/M7/7.5/6B</t>
  </si>
  <si>
    <t>M6/M7/7.6/6B</t>
  </si>
  <si>
    <t>M7/M16/16.2/1A</t>
  </si>
  <si>
    <t>M8/M16/16.4.1/3A</t>
  </si>
  <si>
    <t>M9/M16/16.4.2/3A</t>
  </si>
  <si>
    <t>M10/M16/16.10/4A</t>
  </si>
  <si>
    <t>M4/M7/Subm.7.2.1/6B</t>
  </si>
  <si>
    <t>Asociația "Grupul de Acțiune Locală Transcarpatica"</t>
  </si>
  <si>
    <t>M7/M7/Subm.7.5/6B</t>
  </si>
  <si>
    <t>M8/M8/Subm.8.5/4A</t>
  </si>
  <si>
    <t>M5/M7/Subm.7.2.2/6B</t>
  </si>
  <si>
    <t>C1(P6 DI6B)</t>
  </si>
  <si>
    <t>A1/P1 DI1C</t>
  </si>
  <si>
    <t>Asociația „Ținutul Bârsei”</t>
  </si>
  <si>
    <t>Brașov, Covasna</t>
  </si>
  <si>
    <t>C2 / (P6 DI6B )</t>
  </si>
  <si>
    <t>A4(P2 DI2A)</t>
  </si>
  <si>
    <t>B1 (P6 DI6A)</t>
  </si>
  <si>
    <t>Asociația  „Grupul de Acţiune Locală -Microregiunea Valea Sâmbetei”</t>
  </si>
  <si>
    <t>M3.4/6B</t>
  </si>
  <si>
    <t>ASOCIAŢIA DE DEZVOLTARE DURABILĂ  „CURBURA CARPAŢILOR”</t>
  </si>
  <si>
    <t>M3.1/6A</t>
  </si>
  <si>
    <t>M3.3/6B</t>
  </si>
  <si>
    <t xml:space="preserve">M1/2A </t>
  </si>
  <si>
    <t>Asociația GAL Câmpia de Vest a Brăilei</t>
  </si>
  <si>
    <t>Brăila</t>
  </si>
  <si>
    <t>M8/6C</t>
  </si>
  <si>
    <t>Asociația Grupul de Acțiune Locală Câmpia Brăilei</t>
  </si>
  <si>
    <t xml:space="preserve">Asociația GAL Terasa Brăilei </t>
  </si>
  <si>
    <t>Asociația ”Ecoul Câmpiei Buzăului”</t>
  </si>
  <si>
    <t>Buzău, Brăila</t>
  </si>
  <si>
    <t>Asociația Grupul de Acțiune Locală (GAL) Valea Buzăului</t>
  </si>
  <si>
    <t>Buzău, Prahova</t>
  </si>
  <si>
    <t>M10/6B</t>
  </si>
  <si>
    <t xml:space="preserve"> M1 </t>
  </si>
  <si>
    <t>Asociația GAL Crivatul de Sud-Est</t>
  </si>
  <si>
    <t>Asociația Consorțiul pentru Dezvoltarea Microregiunii Valea Cîlnaului-Buzău</t>
  </si>
  <si>
    <t>Buzău</t>
  </si>
  <si>
    <t>M5/3A</t>
  </si>
  <si>
    <t xml:space="preserve">M2/2A </t>
  </si>
  <si>
    <t xml:space="preserve">Asociația G.A.L. Drumul Vinului </t>
  </si>
  <si>
    <t xml:space="preserve">M5/6A </t>
  </si>
  <si>
    <t xml:space="preserve">M7/6B </t>
  </si>
  <si>
    <t>M7.3</t>
  </si>
  <si>
    <t>Asociația ”Grupul de Acțiune Locală Buzău-Prahova”</t>
  </si>
  <si>
    <t>Asociatia Grupul de Acțiune Locală (GAL) Colinele Buzaului</t>
  </si>
  <si>
    <t>M1.2</t>
  </si>
  <si>
    <t>Asociatia GAL Valea Slănicului Buzău</t>
  </si>
  <si>
    <t>M2/6B</t>
  </si>
  <si>
    <t>Asociaţia "Grupul de Acţiune Locală  Clisura Dunării"</t>
  </si>
  <si>
    <t>Caraș-Severin, Mehedinți</t>
  </si>
  <si>
    <t>M3.1</t>
  </si>
  <si>
    <t>ASOCIAŢIA "POARTA ALMĂJULUI"</t>
  </si>
  <si>
    <t>Caraş-Severin, Gorj</t>
  </si>
  <si>
    <t>M6.5</t>
  </si>
  <si>
    <t>Asociaţia  „Grupul de Acţiune Locală Ţara Gugulanilor”</t>
  </si>
  <si>
    <t>Caraş-Severin, Timiş</t>
  </si>
  <si>
    <t>6C (M11)</t>
  </si>
  <si>
    <t>2A(M12)</t>
  </si>
  <si>
    <t>6B (M8)</t>
  </si>
  <si>
    <t>1A (M9)</t>
  </si>
  <si>
    <t>2A(M2)</t>
  </si>
  <si>
    <t>ASOCIAŢIA  „GRUPUL DE ACŢIUNE LOCALĂ CĂLUGĂRA”</t>
  </si>
  <si>
    <t>Caraş-Severin</t>
  </si>
  <si>
    <t>6B (M1)</t>
  </si>
  <si>
    <t>6A (M10)</t>
  </si>
  <si>
    <t>2C (M6)</t>
  </si>
  <si>
    <t>6A (M3)</t>
  </si>
  <si>
    <t>2B (M7)</t>
  </si>
  <si>
    <t>3A (M5)</t>
  </si>
  <si>
    <t>5C (M4)</t>
  </si>
  <si>
    <t>Asociaţia Grupul de Acțiune Locală Caraș-Timiș</t>
  </si>
  <si>
    <t>Caraș-Severin, Timiș</t>
  </si>
  <si>
    <t>Asociaţia Grup de Acţiune Locală Colinele Argeşului</t>
  </si>
  <si>
    <t>Călăraşi</t>
  </si>
  <si>
    <t>M2/ 2A</t>
  </si>
  <si>
    <t xml:space="preserve">ASOCIAŢIA GRUPUL DE ACŢIUNE LOCALĂ BĂRĂGANUL DE SUD EST </t>
  </si>
  <si>
    <t xml:space="preserve">M4/2B </t>
  </si>
  <si>
    <t>M8</t>
  </si>
  <si>
    <t>Asociaţia „GRUPUL DE ACŢIUNE LOCALĂ VALEA MOSTIŞTEI”</t>
  </si>
  <si>
    <t>„Asociaţia Gal Someş Transilvan"</t>
  </si>
  <si>
    <t>Cluj</t>
  </si>
  <si>
    <t>ASOCIAȚIA "GAL SOMEŞ-NADAŞ"</t>
  </si>
  <si>
    <t>M8/6A</t>
  </si>
  <si>
    <t>ASOCIAŢIA  "GRUPUL DE ACŢIUNE LOCALĂ LIDER CLUJ"</t>
  </si>
  <si>
    <t>M4/1A</t>
  </si>
  <si>
    <t>M7/3A</t>
  </si>
  <si>
    <t>M6/C1</t>
  </si>
  <si>
    <t xml:space="preserve">M3/A1 </t>
  </si>
  <si>
    <t>M3/A2</t>
  </si>
  <si>
    <t>ASOCIAŢIA „GRUPUL DE ACŢIUNE LOCALĂ NAPOCA POROLISSUM"</t>
  </si>
  <si>
    <t>M6/B1</t>
  </si>
  <si>
    <t>M6/A1</t>
  </si>
  <si>
    <t>M3/A3</t>
  </si>
  <si>
    <t xml:space="preserve">M2/1A </t>
  </si>
  <si>
    <t>Asociaţia "GAL POARTA TRANSILVANIEI"</t>
  </si>
  <si>
    <t xml:space="preserve">Cluj, Bihor, Sălaj </t>
  </si>
  <si>
    <t>M3/ 2A</t>
  </si>
  <si>
    <t>M9</t>
  </si>
  <si>
    <t>"ASOCIAȚIA GAL CÂMPIA TRANSILVANIEI"</t>
  </si>
  <si>
    <t>ASOCIAȚIA GRUP DE ACȚIUNE LOCALĂ POARTA APUSENILOR</t>
  </si>
  <si>
    <t>Cluj, Mureș</t>
  </si>
  <si>
    <t>ASOCIAȚIA GRUPUL DE ACȚIUNE LOCALĂ DOBROGEA VERDE</t>
  </si>
  <si>
    <t>Constanța</t>
  </si>
  <si>
    <t>ASOCIAȚIA GRUP DE ACȚIUNE LOCALĂ ”CANAL DUNĂRE - MAREA NEAGRĂ 2016”</t>
  </si>
  <si>
    <t>M 4</t>
  </si>
  <si>
    <t>M1/2B,6A</t>
  </si>
  <si>
    <t>ASOCIAȚIA GRUPUL DE ACȚIUNE LOCALĂ HISTRIA-RAZIM-HAMANGIA</t>
  </si>
  <si>
    <t>M8/3A</t>
  </si>
  <si>
    <t>M3 6B</t>
  </si>
  <si>
    <t>M1 6B</t>
  </si>
  <si>
    <t>M5 2B</t>
  </si>
  <si>
    <t>ASOCIAȚIA ”GRUPUL DE ACȚIUNE LOCALĂ DOBROGEA CENTRALĂ”</t>
  </si>
  <si>
    <t xml:space="preserve">Constanța, Tulcea </t>
  </si>
  <si>
    <t>M4 2A</t>
  </si>
  <si>
    <t>M6 6B</t>
  </si>
  <si>
    <t>M8 6A</t>
  </si>
  <si>
    <t>M2 3A</t>
  </si>
  <si>
    <t>M7 3A</t>
  </si>
  <si>
    <t>ASOCIAȚIA GRUP DE ACȚIUNE LOCALĂ CONSTANȚA CENTRU</t>
  </si>
  <si>
    <t>M 1/5D</t>
  </si>
  <si>
    <t>M 2</t>
  </si>
  <si>
    <t>ASOCIAȚIA GRUP DE ACȚIUNE LOCALĂ CONSTANȚA SUD</t>
  </si>
  <si>
    <t>M 6</t>
  </si>
  <si>
    <t>ASOCIAȚIA GRUP DE ACȚIUNE LOCALĂ DOBROGEA SUD - VEST</t>
  </si>
  <si>
    <t>ASOCIAȚIA ”ALUTUS REGIO EGYESULET”</t>
  </si>
  <si>
    <t>Covasna</t>
  </si>
  <si>
    <t>M1.1</t>
  </si>
  <si>
    <t>M2.1</t>
  </si>
  <si>
    <t>ASOCIAȚIA "ANGUSTIA" EGYESULET</t>
  </si>
  <si>
    <t>M2.3</t>
  </si>
  <si>
    <t>M1.4</t>
  </si>
  <si>
    <t>M1.3</t>
  </si>
  <si>
    <t xml:space="preserve">M4/6B </t>
  </si>
  <si>
    <t>ASOCIAȚIA GRUPUL DE ACȚIUNE LOCALĂ PROGRESSIO</t>
  </si>
  <si>
    <t>M1/DI2A</t>
  </si>
  <si>
    <t xml:space="preserve">M2/DI 2B </t>
  </si>
  <si>
    <t xml:space="preserve">M5/DI6A </t>
  </si>
  <si>
    <t xml:space="preserve">Asociația Grupul de Acțiune Locală Ialomiţa de Jos </t>
  </si>
  <si>
    <t>Dâmbovița</t>
  </si>
  <si>
    <t>M3/DI3A</t>
  </si>
  <si>
    <t>M6/DI6B</t>
  </si>
  <si>
    <t>M7/DI6B</t>
  </si>
  <si>
    <t>M8/DI6B</t>
  </si>
  <si>
    <t>M2/DI3A</t>
  </si>
  <si>
    <t xml:space="preserve">M3/DI3A </t>
  </si>
  <si>
    <t>M4/DI3A</t>
  </si>
  <si>
    <t xml:space="preserve">Asociația Grupul de Acțiune Locală “Bucegi – Leaota” </t>
  </si>
  <si>
    <t>M6/DI6A</t>
  </si>
  <si>
    <t xml:space="preserve">M9/DI6B </t>
  </si>
  <si>
    <t>M2/DI2A</t>
  </si>
  <si>
    <t>M9/DI6B</t>
  </si>
  <si>
    <t>M1/DI1C</t>
  </si>
  <si>
    <t>M3/DI2B</t>
  </si>
  <si>
    <t>Asociația Grupul de Acțiune Locală „Valea Ialomiţei”</t>
  </si>
  <si>
    <t>M5/DI6A</t>
  </si>
  <si>
    <t xml:space="preserve">M2/DI2B </t>
  </si>
  <si>
    <t>M5/ DI6A</t>
  </si>
  <si>
    <t>Asociația Grupul de Acțiune Locală Vlașca de Nord</t>
  </si>
  <si>
    <t>Dâmbovița, Argeș</t>
  </si>
  <si>
    <t xml:space="preserve">M4/DI3A </t>
  </si>
  <si>
    <t xml:space="preserve">M1/DI2A </t>
  </si>
  <si>
    <t xml:space="preserve">Asociația Grupul de Acțiune Locală Arcul Târgoviştei </t>
  </si>
  <si>
    <t>M3/2A</t>
  </si>
  <si>
    <t>Asociația “Grupul de Acțiune Locală Dealurile Sultanului”</t>
  </si>
  <si>
    <t>Dâmbovița, Prahova</t>
  </si>
  <si>
    <t>Asociația Grupul de Acțiune Locală Titu</t>
  </si>
  <si>
    <t xml:space="preserve">Asociația Grupul de Acțiune Locală Cricov – Proviţa - Prahova </t>
  </si>
  <si>
    <t xml:space="preserve">Asociația „Grupul de Acțiune Locală Ogoarele Vlăsiei” </t>
  </si>
  <si>
    <t>Dâmbovița, Prahova, Ilfov</t>
  </si>
  <si>
    <t xml:space="preserve">M3 </t>
  </si>
  <si>
    <t xml:space="preserve">Asociația G.A.L Microregiunea Dâmboviţa Sud – Vest </t>
  </si>
  <si>
    <t>Dâmbovița, Teleorman</t>
  </si>
  <si>
    <t xml:space="preserve">M6 </t>
  </si>
  <si>
    <t xml:space="preserve">M1 </t>
  </si>
  <si>
    <t>M10</t>
  </si>
  <si>
    <t>Asociatia Grupul de Actiune Locala Calafat</t>
  </si>
  <si>
    <t>Dolj, Mehedinți</t>
  </si>
  <si>
    <t>M11</t>
  </si>
  <si>
    <t>M12</t>
  </si>
  <si>
    <t>Asociatia Grupul de Actiune locala Segarcea</t>
  </si>
  <si>
    <t>Dolj</t>
  </si>
  <si>
    <t>Asociatia Grupul de Actiune Locala Lunca Jiului Campia Desnatuiului</t>
  </si>
  <si>
    <t xml:space="preserve">M2/2B </t>
  </si>
  <si>
    <t>Asociația GAL Câmpia Romanaţilor</t>
  </si>
  <si>
    <t>M5/1C</t>
  </si>
  <si>
    <t>GAL Colinele Olteniei</t>
  </si>
  <si>
    <t>Dolj, Mehedinţi</t>
  </si>
  <si>
    <t>M5/2B</t>
  </si>
  <si>
    <t xml:space="preserve">M4/2A </t>
  </si>
  <si>
    <t>Asociația GAL Valea Dunării Sudolt</t>
  </si>
  <si>
    <t>M1/1B</t>
  </si>
  <si>
    <t>M2/1B</t>
  </si>
  <si>
    <t xml:space="preserve">M1/6B  </t>
  </si>
  <si>
    <t>Asociația Grupul de Acțiune Locală Amaradia - Jiu</t>
  </si>
  <si>
    <t>Dolj, Gorj</t>
  </si>
  <si>
    <t>Asociația Grupul de Acțiune Locală Jiu Romanați</t>
  </si>
  <si>
    <t xml:space="preserve">M 01/1A </t>
  </si>
  <si>
    <t>M03/2A</t>
  </si>
  <si>
    <t>Asociatia Grup de Acțiune Locală Lunca Joasă a Siretului</t>
  </si>
  <si>
    <t>Galați, Brăila</t>
  </si>
  <si>
    <t xml:space="preserve">M 04/6A </t>
  </si>
  <si>
    <t xml:space="preserve">M06/6B </t>
  </si>
  <si>
    <t>M05/3A</t>
  </si>
  <si>
    <t>Asociaţia GAL Tecuci</t>
  </si>
  <si>
    <t>Galaţi, Vaslui</t>
  </si>
  <si>
    <t>Asociatia "GAL Covurlui"</t>
  </si>
  <si>
    <t>M03/6A</t>
  </si>
  <si>
    <t>Asociaţia Grup de Acțiune Locală Eremia Grigorescu 1863 Galaţi</t>
  </si>
  <si>
    <t xml:space="preserve">Galaţi </t>
  </si>
  <si>
    <t>M04/6B</t>
  </si>
  <si>
    <t>M01/2A</t>
  </si>
  <si>
    <t xml:space="preserve">M06/6A </t>
  </si>
  <si>
    <t>Grupul de Acíțune Locală Siret Bârlad Est</t>
  </si>
  <si>
    <t>Galaţi</t>
  </si>
  <si>
    <t>Asociația Grupul de Acțiune Locală Tecuci Sud Est</t>
  </si>
  <si>
    <t>Asociaţia GAL Giurgiu Nord</t>
  </si>
  <si>
    <t>Giurgiu, Ilfov</t>
  </si>
  <si>
    <t>Asociația GAL Prundu-Comana</t>
  </si>
  <si>
    <t>Giurgiu</t>
  </si>
  <si>
    <t>Asociația pentru Dezvoltare Rurală Giurgiu</t>
  </si>
  <si>
    <t>M4/ 6B</t>
  </si>
  <si>
    <t>M5 /6B</t>
  </si>
  <si>
    <t>GAL ”Asociația pentru Dezvoltarea Rurală Giurgiu-Nord”</t>
  </si>
  <si>
    <t>M1 /1C</t>
  </si>
  <si>
    <t>M3/ 3A</t>
  </si>
  <si>
    <t>Asociația GAL ”Inima Giurgilui - Țara Neajlovuluiși a Câlniștei”</t>
  </si>
  <si>
    <t>Giurgiu, Teleorman</t>
  </si>
  <si>
    <t>M3.1 / 6A</t>
  </si>
  <si>
    <t>M1 / 1C</t>
  </si>
  <si>
    <t>M2.1 / 2A</t>
  </si>
  <si>
    <t>M2.2. / 2B</t>
  </si>
  <si>
    <t>Asociația ”GAL Giurgiu Est”</t>
  </si>
  <si>
    <t>Asociația GAL ”Cheile Sohodolului”</t>
  </si>
  <si>
    <t>Gorj, Hunedoara</t>
  </si>
  <si>
    <t>Asociația GAL Sudul Gorjului</t>
  </si>
  <si>
    <t>Gorj, Mehedinți</t>
  </si>
  <si>
    <t>M3.2/6B</t>
  </si>
  <si>
    <t>Asociația GAL ”Parâng”</t>
  </si>
  <si>
    <t>Gorj, Vâlcea</t>
  </si>
  <si>
    <t>Asociația GAL ”Gilort”</t>
  </si>
  <si>
    <t>Gorj</t>
  </si>
  <si>
    <t>Asociația GAL ”Amaradia-Gilort-Olteț”</t>
  </si>
  <si>
    <t xml:space="preserve">M8/6B </t>
  </si>
  <si>
    <t>Asociatia LEADER ”CSIK”</t>
  </si>
  <si>
    <t>Harghita</t>
  </si>
  <si>
    <t>M11/6B</t>
  </si>
  <si>
    <t>Asociația GAL Homorod - Kukullo Leader</t>
  </si>
  <si>
    <t>M6/6A, 6B</t>
  </si>
  <si>
    <t>Asociația Grupul de Acțiune Locală ”Sovidek-Hegyalja Helyi Akciocsoport Egyesulet”</t>
  </si>
  <si>
    <t>Harghita, Mureș</t>
  </si>
  <si>
    <t>4.1 - DI M4/2A</t>
  </si>
  <si>
    <t>4.2 -DI M4/6A</t>
  </si>
  <si>
    <t>Asociatia ”Grupul de Acțiune Locală pentru Dezvoltarea Regiunii Giurgeu G10”</t>
  </si>
  <si>
    <t>4.3  -DI M4/2C</t>
  </si>
  <si>
    <t>7.2A -DI M7/5C</t>
  </si>
  <si>
    <t>7.2B -DI M7/6B</t>
  </si>
  <si>
    <t>Asociația ”SARGEȚIA GAL 1”</t>
  </si>
  <si>
    <t>Hunedoara, Arad</t>
  </si>
  <si>
    <t>M8/2C+</t>
  </si>
  <si>
    <t>Asociația ”Microregiunea Țara Hațegului - Ținutul Pădurenilor GAL”</t>
  </si>
  <si>
    <t>Hunedoara, Caraș-Severin</t>
  </si>
  <si>
    <t>M6.6</t>
  </si>
  <si>
    <t>M. 6.3</t>
  </si>
  <si>
    <t>M. 6.1</t>
  </si>
  <si>
    <t>M. 6.5</t>
  </si>
  <si>
    <t>Asociația Intercomunitară ”Țara Zarandului” - LEADER GAL</t>
  </si>
  <si>
    <t>Hunedoara</t>
  </si>
  <si>
    <t>M. 2.2</t>
  </si>
  <si>
    <t>M. 6.4</t>
  </si>
  <si>
    <t>M. 1.2</t>
  </si>
  <si>
    <t>M. 3</t>
  </si>
  <si>
    <t>Grupul de Acțiune Locală ”Ialomița Centrală Balaciu - Căzănești - Reviga”</t>
  </si>
  <si>
    <t>Ialomița, Brăila</t>
  </si>
  <si>
    <t>M6.4/6A</t>
  </si>
  <si>
    <t>M7.4/6B</t>
  </si>
  <si>
    <t>M7.6/6B</t>
  </si>
  <si>
    <t>M4/2B</t>
  </si>
  <si>
    <t>Asociația GAL Naparis</t>
  </si>
  <si>
    <t>Ialomița, Ilfov</t>
  </si>
  <si>
    <t xml:space="preserve"> M6/6B  </t>
  </si>
  <si>
    <t xml:space="preserve">     M8/6B     </t>
  </si>
  <si>
    <t>Parteneriat GAL Danubius Ialomița-Brăila</t>
  </si>
  <si>
    <t>M3/1A</t>
  </si>
  <si>
    <t>M11/6A</t>
  </si>
  <si>
    <t>M3.3</t>
  </si>
  <si>
    <t>Asociația Grupul de Acțiune Locală ”Dealurile Bohotinului”</t>
  </si>
  <si>
    <t>Iași</t>
  </si>
  <si>
    <t>M3.2</t>
  </si>
  <si>
    <t>Asociatia GAL Stejarul</t>
  </si>
  <si>
    <t>M3.4</t>
  </si>
  <si>
    <t>M3.5</t>
  </si>
  <si>
    <t>Iași, Neamț</t>
  </si>
  <si>
    <t>Asociația GAL Iași Sud-Vest</t>
  </si>
  <si>
    <t>M06</t>
  </si>
  <si>
    <t>M01</t>
  </si>
  <si>
    <t>M04</t>
  </si>
  <si>
    <t>M05</t>
  </si>
  <si>
    <t>M02</t>
  </si>
  <si>
    <t>M08</t>
  </si>
  <si>
    <t>M07</t>
  </si>
  <si>
    <t>Asociația Grupul de Acțiune Locală - Poiana Vlădicăi</t>
  </si>
  <si>
    <t>Asociația "Grupul de Acțiune Locală Microregiunea Belcești-Focuri"</t>
  </si>
  <si>
    <t>Asociația Grupul de Acțiune Locală Ștefan cel Mare</t>
  </si>
  <si>
    <t>Iași, Vaslui</t>
  </si>
  <si>
    <t>M4.2</t>
  </si>
  <si>
    <t>M4.1</t>
  </si>
  <si>
    <t>M4.4</t>
  </si>
  <si>
    <t>Asociația Grupul de Acțiune Locală Stejarii Argintii</t>
  </si>
  <si>
    <t>M4.3</t>
  </si>
  <si>
    <t>M4.5</t>
  </si>
  <si>
    <t>M6 / 6B</t>
  </si>
  <si>
    <t>Asociația Grupul de Acțiune Locală Valea Prutului</t>
  </si>
  <si>
    <t>Iași, Botoșani</t>
  </si>
  <si>
    <t>M4/ 6A</t>
  </si>
  <si>
    <t>M5/ 6B</t>
  </si>
  <si>
    <t>M7 / 6B</t>
  </si>
  <si>
    <t>M8 / 6B</t>
  </si>
  <si>
    <t>M9 / 6C</t>
  </si>
  <si>
    <t>M2 / 2A</t>
  </si>
  <si>
    <t>Asociația Grupul de Acțiune Locală Regiunea Rediu-Prăjeni</t>
  </si>
  <si>
    <t>M3 / 2A</t>
  </si>
  <si>
    <t>M4 / 2B</t>
  </si>
  <si>
    <t>M5 / 6A</t>
  </si>
  <si>
    <t>M03</t>
  </si>
  <si>
    <t>Parteneriat privat public GAL Vlasia Ilfov Nord Est</t>
  </si>
  <si>
    <t>Ilfov</t>
  </si>
  <si>
    <t>M2/1</t>
  </si>
  <si>
    <t>GAL Sabar Ilfov Sud</t>
  </si>
  <si>
    <t>M6/1</t>
  </si>
  <si>
    <t>M6/2</t>
  </si>
  <si>
    <t>M6/3</t>
  </si>
  <si>
    <t xml:space="preserve"> GAL Ilfovăț Ilfov SUD VEST</t>
  </si>
  <si>
    <t>GAL Cociovaliștea Ilfov Nord Vest</t>
  </si>
  <si>
    <t>M3/1B</t>
  </si>
  <si>
    <t>"Asociația Grupul de Acțiune Locală  Valea Izei-Moisei"</t>
  </si>
  <si>
    <t>Maramureș</t>
  </si>
  <si>
    <t xml:space="preserve">M8/6A </t>
  </si>
  <si>
    <t>Asociația Grupul de Acțiune Locală Mara-Gutâi</t>
  </si>
  <si>
    <t>Asociația Microregională Mara-Natur</t>
  </si>
  <si>
    <t>Asociația "Grupul de Acțiune Locală Maramures Vest" - GALMMV</t>
  </si>
  <si>
    <t>ASOCIAŢIA GAL CÂMPIA  BLAHNIŢEI</t>
  </si>
  <si>
    <t>Mehedinți</t>
  </si>
  <si>
    <t xml:space="preserve">M5/3A </t>
  </si>
  <si>
    <t xml:space="preserve">ASOCIAŢIA „GRUP DE ACŢIUNE LOCALĂ ADA KALEH" </t>
  </si>
  <si>
    <t>ASOCIAŢIA GRUP DE ACŢIUNE LOCALĂ MEHEDINŢIUL DE SUD</t>
  </si>
  <si>
    <t xml:space="preserve">Asociația Grup de Acţiune Locală „Platoul Mehedinți" </t>
  </si>
  <si>
    <t>GRUPUL DE ACŢIUNE LOCALĂ ŢINUTUL CLOŞANI</t>
  </si>
  <si>
    <t>Mehedinţi, Gorj</t>
  </si>
  <si>
    <t>M02/2A</t>
  </si>
  <si>
    <t>M08/6B</t>
  </si>
  <si>
    <t>M09/6A</t>
  </si>
  <si>
    <t>Asociația ”Grupul de Acțiune Locală Dealurile Târnavelor”</t>
  </si>
  <si>
    <t>Mureş, Sibiu</t>
  </si>
  <si>
    <t>M10/6A</t>
  </si>
  <si>
    <t>M01/1B</t>
  </si>
  <si>
    <t>M04/3A</t>
  </si>
  <si>
    <t>M07/6B</t>
  </si>
  <si>
    <t>M06/6B</t>
  </si>
  <si>
    <t>M21.2B</t>
  </si>
  <si>
    <t>M22/2A</t>
  </si>
  <si>
    <t>M61/6B</t>
  </si>
  <si>
    <t>M62/6B</t>
  </si>
  <si>
    <t>Asociația Târnava Mică-Bălăușeri-Sărățeni</t>
  </si>
  <si>
    <t>Mureş</t>
  </si>
  <si>
    <t>M63/6C</t>
  </si>
  <si>
    <t>M11/1C</t>
  </si>
  <si>
    <t>M64/6B</t>
  </si>
  <si>
    <t>M65/6A</t>
  </si>
  <si>
    <t>M66/6A</t>
  </si>
  <si>
    <t>Asociația GAL3 - Cristești, Pănet, Sâncraiu de Mureș</t>
  </si>
  <si>
    <t>GRUPUL DE ACȚIUNE LOCALĂ DEFILEUL MUREȘULUI SUPERIOR</t>
  </si>
  <si>
    <t>Asociația LEADER Parteneriat Mureșean</t>
  </si>
  <si>
    <t>M1/6A</t>
  </si>
  <si>
    <t>ASOCIAȚIA LEADER POARTA CÂMPIEI MUREȘENE</t>
  </si>
  <si>
    <t>Mureș</t>
  </si>
  <si>
    <t>Asociația LEADER Valea Nirajului</t>
  </si>
  <si>
    <t>Asociaţia Grupul de Acţiune Locală Zona Luţ, Şar, Câmpie</t>
  </si>
  <si>
    <t>Mureș, Bistrița - Năsăud</t>
  </si>
  <si>
    <t>GRUPUL DE ACȚIUNE LOCALĂ PRIETENIA MUREȘ - HARGHITA</t>
  </si>
  <si>
    <t>Mureș, Harghita</t>
  </si>
  <si>
    <t>Asociația ”GAL Zona de Câmpie”</t>
  </si>
  <si>
    <t>Asociația GAL Podișul Târnavelor</t>
  </si>
  <si>
    <t>M10/6C</t>
  </si>
  <si>
    <t>Asociația Grup de Acțiune Locală Ținutul Zimbrilor</t>
  </si>
  <si>
    <t>Neamt</t>
  </si>
  <si>
    <t>M8/2A</t>
  </si>
  <si>
    <t>Asociația „Grupul de Acțiune Locală Ceahlău”</t>
  </si>
  <si>
    <t>M7/1A</t>
  </si>
  <si>
    <t>M9/2A</t>
  </si>
  <si>
    <t>M6/6C</t>
  </si>
  <si>
    <t>Asociația  Drumurile Bistriței</t>
  </si>
  <si>
    <t>Neamț, Bacau</t>
  </si>
  <si>
    <t>Asociația Ținutul Razesilor</t>
  </si>
  <si>
    <t>Neamț, Iași</t>
  </si>
  <si>
    <t>Asociația ”GAL Podișul de Nord al Bârladului”</t>
  </si>
  <si>
    <t>Asociația Grupul de Acțiune Locală Elisabeta Doamna</t>
  </si>
  <si>
    <t>Neamț</t>
  </si>
  <si>
    <t>M02/6A</t>
  </si>
  <si>
    <t>Asociația GAL Plaiurile Oltului</t>
  </si>
  <si>
    <t>Olt, Dolj</t>
  </si>
  <si>
    <t>M05/6B</t>
  </si>
  <si>
    <t>M03/2B</t>
  </si>
  <si>
    <t>Asociația GAL Ecoleg Olt Dunăre</t>
  </si>
  <si>
    <t>Olt, Teleorman</t>
  </si>
  <si>
    <t>M04/6A</t>
  </si>
  <si>
    <t>M05/6A</t>
  </si>
  <si>
    <t>Asociația GAL de la Vedea la Olteț</t>
  </si>
  <si>
    <t>Olt, Vâlcea</t>
  </si>
  <si>
    <t>Asociația GAL Vedea Găvanu Burdea</t>
  </si>
  <si>
    <t>Asociația GAL LA NOI ÎN SAT</t>
  </si>
  <si>
    <t>GAL Oltul Puternic</t>
  </si>
  <si>
    <t>ASOCIAŢIA GRUPUL DE ACŢIUNE LOCALĂ „COLINELE PRAHOVEI”</t>
  </si>
  <si>
    <t>Prahova</t>
  </si>
  <si>
    <t>M 3.2/ 6B</t>
  </si>
  <si>
    <t xml:space="preserve"> M 3.3/ 6B </t>
  </si>
  <si>
    <t xml:space="preserve"> M 3.4/ 6B </t>
  </si>
  <si>
    <t>Asociația ”Grupul de Acţiune Locală Valea Teleajenului”</t>
  </si>
  <si>
    <t>M 1/ 1C</t>
  </si>
  <si>
    <t>M 2.1/ 2A</t>
  </si>
  <si>
    <t xml:space="preserve">  M 2.2/ 2B </t>
  </si>
  <si>
    <t xml:space="preserve">  M 3.1/ 6A </t>
  </si>
  <si>
    <t xml:space="preserve">M1/1A </t>
  </si>
  <si>
    <t>ASOCIAŢIA PLAIURILE RAMIDAVEI</t>
  </si>
  <si>
    <t xml:space="preserve">M3/2A </t>
  </si>
  <si>
    <t xml:space="preserve">M7/6A </t>
  </si>
  <si>
    <t>Asociaţia Grupul de Acţiune Locală Meleagurile Cricovului</t>
  </si>
  <si>
    <t>Prahova, Ialomița</t>
  </si>
  <si>
    <t>GAL Valea Budurească</t>
  </si>
  <si>
    <t>Asociaţia "Grupul de Acţiune Locală Drumul Voievozilor"</t>
  </si>
  <si>
    <t>GAL Plaiuri Prahovene</t>
  </si>
  <si>
    <t xml:space="preserve">M 02/3A </t>
  </si>
  <si>
    <t>Asociația Grupul de Acțiune Locală Microregiunea Someș-Codru</t>
  </si>
  <si>
    <t>Satu-Mare</t>
  </si>
  <si>
    <t>M01/3A</t>
  </si>
  <si>
    <t xml:space="preserve">M2/6A </t>
  </si>
  <si>
    <t>Asociația de Dezvoltare Microregională a Comunităților din Zona Sătmarul</t>
  </si>
  <si>
    <t>Satu-Mare, Maramureș</t>
  </si>
  <si>
    <t xml:space="preserve">M3/6B </t>
  </si>
  <si>
    <t xml:space="preserve">M8/3A </t>
  </si>
  <si>
    <t>M7/2A</t>
  </si>
  <si>
    <t>Asociația Grupul de Acțiune Locală "Sud-Vest Satu Mare"</t>
  </si>
  <si>
    <t>Satu-Mare, Bihor</t>
  </si>
  <si>
    <t>M2/3A</t>
  </si>
  <si>
    <t xml:space="preserve"> M6/6B </t>
  </si>
  <si>
    <t>Asociația Grupul de Acțiune Locală Țara Oașului</t>
  </si>
  <si>
    <t>Asociația Grupul de Acţiune Locală ”Valea Someșului”</t>
  </si>
  <si>
    <t>Sălaj, Cluj, Maramureș</t>
  </si>
  <si>
    <t>Asociaţia Grupul de Acţiune Locală ”Valea Crasnei și Barcăului”</t>
  </si>
  <si>
    <t>Sălaj, Bihor</t>
  </si>
  <si>
    <t xml:space="preserve">  M2   </t>
  </si>
  <si>
    <t>Asociaţia Grupul de Acţiune Locală ”Samus Porolissum”</t>
  </si>
  <si>
    <t>Sălaj, Cluj</t>
  </si>
  <si>
    <t xml:space="preserve"> M7.2 </t>
  </si>
  <si>
    <t>Asociaţia Gupul de Acţiune Locală ”Tovishat”</t>
  </si>
  <si>
    <t>Sălaj</t>
  </si>
  <si>
    <t>M7.8</t>
  </si>
  <si>
    <t xml:space="preserve">          M1.3         </t>
  </si>
  <si>
    <t>M9.1</t>
  </si>
  <si>
    <t>M16.4</t>
  </si>
  <si>
    <t>Asociația ”Grupul de Acțiune Locală Podișul Mediașului”</t>
  </si>
  <si>
    <t>Sibiu</t>
  </si>
  <si>
    <t xml:space="preserve">M7/2A </t>
  </si>
  <si>
    <t xml:space="preserve">M9/3A </t>
  </si>
  <si>
    <t>M19/2B/1</t>
  </si>
  <si>
    <t>M19/3A/1</t>
  </si>
  <si>
    <t>Asociația ”Grupul de Acțiune Locală Țara Oltului”</t>
  </si>
  <si>
    <t>M19/6A/1</t>
  </si>
  <si>
    <t>M19/6A/2</t>
  </si>
  <si>
    <t>M19/6B/2</t>
  </si>
  <si>
    <t>M03/2C</t>
  </si>
  <si>
    <t>M06/6A</t>
  </si>
  <si>
    <t>M07/6A</t>
  </si>
  <si>
    <t>ASOCIAȚIA GAL MĂRGINIMEA SIBIULUI</t>
  </si>
  <si>
    <t>M02/2B</t>
  </si>
  <si>
    <t>M09/6B</t>
  </si>
  <si>
    <t>MA1</t>
  </si>
  <si>
    <t>MA2</t>
  </si>
  <si>
    <t>MA3</t>
  </si>
  <si>
    <t>Asociația ”GAL Microregiunea Hârtibaciu”</t>
  </si>
  <si>
    <t>MN1</t>
  </si>
  <si>
    <t>MP1</t>
  </si>
  <si>
    <t>ASOCIAȚIA ”GRUPUL DE ACȚIUNE LOCALĂ VALEA ȘOMUZULUI”</t>
  </si>
  <si>
    <t>Suceava</t>
  </si>
  <si>
    <t>ASOCIAȚIA GRUPUL DE ACȚIUNE LOCALĂ SUCEAVA SUD-EST</t>
  </si>
  <si>
    <t>M1/6 B</t>
  </si>
  <si>
    <t>Asociația „Grupul de Acțiune Locală Cetatea Bucovinei”</t>
  </si>
  <si>
    <t>ASOCIAȚIA GAL CONFLUENȚE NORDICE</t>
  </si>
  <si>
    <t>M1.6B</t>
  </si>
  <si>
    <t>M2.6B</t>
  </si>
  <si>
    <t>M3.6B</t>
  </si>
  <si>
    <t>M4.3A</t>
  </si>
  <si>
    <t>M5.2A</t>
  </si>
  <si>
    <t>Asociatia ”Grupul de Acțiune Local” Bazinul Dornelor</t>
  </si>
  <si>
    <t>Suceava, Harghita</t>
  </si>
  <si>
    <t>M6.3A</t>
  </si>
  <si>
    <t>M7.6C</t>
  </si>
  <si>
    <t>M8.6B</t>
  </si>
  <si>
    <t>M9.1C</t>
  </si>
  <si>
    <t>M10.6B</t>
  </si>
  <si>
    <t>M11.6B</t>
  </si>
  <si>
    <t xml:space="preserve">M4 </t>
  </si>
  <si>
    <t>ASOCIAȚIA ”GAL ȚINUTUL BUCOVINEI” FRATĂUȚII VECHI</t>
  </si>
  <si>
    <t xml:space="preserve">M2/3A </t>
  </si>
  <si>
    <t>ASOCIAȚIA ”GRUP DE ACȚIUNE LOCALĂ BUCOVINA DE MUNTE”</t>
  </si>
  <si>
    <t>M1/3A</t>
  </si>
  <si>
    <t xml:space="preserve">M 2 / 5C, 6A </t>
  </si>
  <si>
    <t xml:space="preserve">M6 / 2A, 3A, 6A  </t>
  </si>
  <si>
    <t>Asociația ”Grupul de Acțiune Locală Codrii Bucovinei"</t>
  </si>
  <si>
    <t>Suceava, Botoșani</t>
  </si>
  <si>
    <t>M3 / 1A, 1B</t>
  </si>
  <si>
    <t>M5 / 6A, 6B</t>
  </si>
  <si>
    <t>M1 / 6C</t>
  </si>
  <si>
    <t xml:space="preserve">M4 / 6B </t>
  </si>
  <si>
    <t>ASOCIAȚIA ”GAL SUCEVIȚA-PUTNA”</t>
  </si>
  <si>
    <t xml:space="preserve">Suceava </t>
  </si>
  <si>
    <t xml:space="preserve">M2 </t>
  </si>
  <si>
    <t>Asociația „Grupul de Acțiune Locală Valea Siretului de Jos”</t>
  </si>
  <si>
    <t>Asociația GAL ”De la Sâi la Călmățui”</t>
  </si>
  <si>
    <t>Teleorman, Olt</t>
  </si>
  <si>
    <t>”Asociația GAL Teleorman Regiunea Vlașca”</t>
  </si>
  <si>
    <t>Teleorman</t>
  </si>
  <si>
    <t xml:space="preserve"> Asociația GAL Dunărea de Sud</t>
  </si>
  <si>
    <t>Asociația ”GAL Valea Clăniței”</t>
  </si>
  <si>
    <t>Aociația GAL ”Câmpia Găvanu Burdea”</t>
  </si>
  <si>
    <t>Teleorman Giurgiu</t>
  </si>
  <si>
    <t>Asociația GAL Câmpia Burnazului</t>
  </si>
  <si>
    <t xml:space="preserve">M6.3/6B </t>
  </si>
  <si>
    <t>M6.1/6A</t>
  </si>
  <si>
    <t>Asociația „GRUP DE ACȚIUNE LOCALĂ BANAT-VEST”</t>
  </si>
  <si>
    <t>Timiș</t>
  </si>
  <si>
    <t>M6.5/6B</t>
  </si>
  <si>
    <t>GAL Asociația „Timiș Torontal Bârzava”</t>
  </si>
  <si>
    <t>Timiș, Caraș Severin</t>
  </si>
  <si>
    <t>M6/1A</t>
  </si>
  <si>
    <t>Asociația MICROREGIONALĂ „ȚARA FĂGETULUI”</t>
  </si>
  <si>
    <t>M 1/6C</t>
  </si>
  <si>
    <t>M 6/6B</t>
  </si>
  <si>
    <t>Asociația GAL TRIPLEX CONFINIUM</t>
  </si>
  <si>
    <t>ASOCIAȚIA GRUPUL DE ACȚIUNE LOCALĂ COLINELE RECAȘ</t>
  </si>
  <si>
    <t>Timiș/Arad</t>
  </si>
  <si>
    <t xml:space="preserve">M2/6B </t>
  </si>
  <si>
    <t>Asociația GRUPUL DE ACȚIUNE LOCALĂ TIMIȘUL DE CENTRU</t>
  </si>
  <si>
    <t>ASOCIAȚIA BANATUL DE NORD</t>
  </si>
  <si>
    <t>Asociația G.A.L. DELTA DUNĂRII</t>
  </si>
  <si>
    <t>Tulcea</t>
  </si>
  <si>
    <t>ASOCIAȚIA”GRUP DE ACȚIUNE LOCALĂ DOBROGEA DE NORD TULCEA”</t>
  </si>
  <si>
    <t>Asociația G.A.L. Razim</t>
  </si>
  <si>
    <t>Asociația G.A.L. MUNȚII MĂCINULUI-DUNĂREA VECHE</t>
  </si>
  <si>
    <t>Asociația ”GRUPUL DE ACȚIUNE LOCALĂ OAMENII DELTEI”</t>
  </si>
  <si>
    <t>Asociația ”Grupul de Acțiune Locală Podu Înalt Vaslui”</t>
  </si>
  <si>
    <t>Vaslui</t>
  </si>
  <si>
    <t xml:space="preserve">M3.3 </t>
  </si>
  <si>
    <t>Asociatia ”Valea Tutovei și Zeletinului”</t>
  </si>
  <si>
    <t>Vaslui, Bacău</t>
  </si>
  <si>
    <t xml:space="preserve">M3.4 </t>
  </si>
  <si>
    <t>Asociația ”Grupul de Acțiune Locală Moldo-Prut”</t>
  </si>
  <si>
    <t xml:space="preserve">Vaslui </t>
  </si>
  <si>
    <t>Asociația ”Valea Racovei”</t>
  </si>
  <si>
    <t>Asociația "Grupul de Acțiune Locală Movila lui Burcel Vaslui Nord"</t>
  </si>
  <si>
    <t xml:space="preserve">Vaslui, Iași </t>
  </si>
  <si>
    <t>M 1</t>
  </si>
  <si>
    <t>ASOCIAȚIA „GRUPUL DE ACȚIUNE LOCALĂ MICROREGIUNEA HOREZU”</t>
  </si>
  <si>
    <t>Vâlcea</t>
  </si>
  <si>
    <t>ASOCIAȚIA GRUPUL DE ACȚIUNE LOCALĂ „CASTRA TRAIANA”</t>
  </si>
  <si>
    <t>Vâlcea, Argeș</t>
  </si>
  <si>
    <t>ASOCIAȚIA GRUP DE ACȚIUNE LOCALĂ CERNA -  OLTEȚ</t>
  </si>
  <si>
    <t>ASOCIAȚIA GRUPUL DE ACȚIUNE LOCALĂ ”ȚINUTUL VINULUI”</t>
  </si>
  <si>
    <t>M8 /6B</t>
  </si>
  <si>
    <t>Asociația Grupul de Acțiune Locală Vrancea Sud-Est</t>
  </si>
  <si>
    <t>Vrancea, Brăila, Galați</t>
  </si>
  <si>
    <t>Asociația Grupul de Acțiune Locală Valea Râmnicului</t>
  </si>
  <si>
    <t>Vrancea, Buzău</t>
  </si>
  <si>
    <t>Asociația "Grupul de Acțiune Locală - Țara Vrancei"</t>
  </si>
  <si>
    <t>Vrancea</t>
  </si>
  <si>
    <t>Asociația Grupul de Acțiune Locală Pădurile Dacice</t>
  </si>
  <si>
    <t>Vrancea, Galați</t>
  </si>
  <si>
    <t>Asociația Grupul de Acțiune Locală Podgoria Panciu</t>
  </si>
  <si>
    <t>M9/1A</t>
  </si>
  <si>
    <t>Asociația Grupul de Acțiune Locală (GAL) Ținutul Viei și Vinului Vrancea</t>
  </si>
  <si>
    <t xml:space="preserve">M2/3A  </t>
  </si>
  <si>
    <t xml:space="preserve">M3/4A </t>
  </si>
  <si>
    <t xml:space="preserve">M 4/5B </t>
  </si>
  <si>
    <t xml:space="preserve">M5/6A  </t>
  </si>
  <si>
    <t>Asociația Grupul de Acțiune Locală Siretul Verde</t>
  </si>
  <si>
    <t xml:space="preserve">M9/6B </t>
  </si>
  <si>
    <t xml:space="preserve">M10/6B </t>
  </si>
  <si>
    <t>M11/6C</t>
  </si>
  <si>
    <t>TOTAL GENERAL</t>
  </si>
  <si>
    <t>Suma ce  va fi Lansată (2017)</t>
  </si>
  <si>
    <t xml:space="preserve">PAGINA DE INTERNET GAL </t>
  </si>
  <si>
    <t xml:space="preserve"> </t>
  </si>
  <si>
    <t xml:space="preserve">www.poartacampieimuresene.ro </t>
  </si>
  <si>
    <t xml:space="preserve">www.nirajleader.ro </t>
  </si>
  <si>
    <t xml:space="preserve">www.leadermuresean.ro </t>
  </si>
  <si>
    <t xml:space="preserve">www.gal-dms.ro  </t>
  </si>
  <si>
    <t xml:space="preserve">www.leadertarnavamica.ro  </t>
  </si>
  <si>
    <t xml:space="preserve">www.leadergal3.ro    </t>
  </si>
  <si>
    <t>M9/3A/6B</t>
  </si>
  <si>
    <t>www.calafat.org.ro</t>
  </si>
  <si>
    <t xml:space="preserve">www.galsegarcea.ro  </t>
  </si>
  <si>
    <t xml:space="preserve">www.galluncajiului.ro  </t>
  </si>
  <si>
    <t xml:space="preserve">www.campiaromanatilor.ro  </t>
  </si>
  <si>
    <t xml:space="preserve">www.galcolineleolteniei.ro </t>
  </si>
  <si>
    <t xml:space="preserve">www.galvds.ro </t>
  </si>
  <si>
    <t xml:space="preserve">www.galamaradiajiu.ro </t>
  </si>
  <si>
    <t xml:space="preserve">www.jiuromanati.ro  </t>
  </si>
  <si>
    <t xml:space="preserve">www.tarnava-mare.ro </t>
  </si>
  <si>
    <t xml:space="preserve">www.zonadecampie.ro </t>
  </si>
  <si>
    <t xml:space="preserve">www.podisultarnavelor.ro </t>
  </si>
  <si>
    <t xml:space="preserve">www.valeasiretuluidesus.ro </t>
  </si>
  <si>
    <t>Asociația Grupul de Acțiune Locaclă (GAL) Valea Siretului de Sus Vorona</t>
  </si>
  <si>
    <t>www.codriihertei.ro</t>
  </si>
  <si>
    <t xml:space="preserve">www.colinele-moldovei.ro </t>
  </si>
  <si>
    <t xml:space="preserve">M5 </t>
  </si>
  <si>
    <t xml:space="preserve">www.codriidearama.eu </t>
  </si>
  <si>
    <t xml:space="preserve">www.valeabaseuluidesus.ro </t>
  </si>
  <si>
    <t xml:space="preserve">M9 </t>
  </si>
  <si>
    <t>www.galiasisudvest.ro</t>
  </si>
  <si>
    <t>www.galsiretmoldova.ro</t>
  </si>
  <si>
    <t>in constructie</t>
  </si>
  <si>
    <t>www.galstefancelmare.ro</t>
  </si>
  <si>
    <t xml:space="preserve">www.galbelcestifocuri.ro </t>
  </si>
  <si>
    <t xml:space="preserve">www.galstejarul.ro </t>
  </si>
  <si>
    <t xml:space="preserve">www.dealurile-bohotinului.ro </t>
  </si>
  <si>
    <t>www.galstejariiargintii.ro</t>
  </si>
  <si>
    <t>www.galvaleaprutului.ro</t>
  </si>
  <si>
    <t xml:space="preserve">www.galcodriipascanilor.ro </t>
  </si>
  <si>
    <t>www.galsomescodru.ro</t>
  </si>
  <si>
    <t>www.galzonasatmarului.ro</t>
  </si>
  <si>
    <t>www.galsudvestsatumare.ro</t>
  </si>
  <si>
    <t>www.galtinutulverde.ro</t>
  </si>
  <si>
    <t>www.galmuscel.ro</t>
  </si>
  <si>
    <t>www.drumulcarelor.ro</t>
  </si>
  <si>
    <t>www.dealurilecotmenei.ro</t>
  </si>
  <si>
    <t>www.gal-tam.ro</t>
  </si>
  <si>
    <t>www.gal-tinutulposadelor.ro</t>
  </si>
  <si>
    <t xml:space="preserve">www.galsargetia.ro </t>
  </si>
  <si>
    <t>www.tarahategului-tinutulpadurenilor-gal.ro</t>
  </si>
  <si>
    <t xml:space="preserve">www.tara-zarandului.ro </t>
  </si>
  <si>
    <t>www.galpm.ro</t>
  </si>
  <si>
    <t>www.taraoltului.ro</t>
  </si>
  <si>
    <t>www.galmarginimeasibiului.ro</t>
  </si>
  <si>
    <t>www.gal-mh.eu</t>
  </si>
  <si>
    <t>www.gal-deltadunarii.ro</t>
  </si>
  <si>
    <t>www.galdntulcea.ro</t>
  </si>
  <si>
    <t>M2/1C</t>
  </si>
  <si>
    <t>www.galrazim.ro</t>
  </si>
  <si>
    <t xml:space="preserve">www.galmuntiimacinului.ro </t>
  </si>
  <si>
    <t xml:space="preserve">www.galoameniideltei.ro </t>
  </si>
  <si>
    <t xml:space="preserve">www.csikleader.ro </t>
  </si>
  <si>
    <t xml:space="preserve">www.hkleader.ro </t>
  </si>
  <si>
    <t>M7.2RSP/DI M7/6B</t>
  </si>
  <si>
    <t>www.sovidek-hegyalja.ro</t>
  </si>
  <si>
    <t>6.4 - DI M6/6A</t>
  </si>
  <si>
    <t>7.5 - DI M7/6B</t>
  </si>
  <si>
    <t>www.g10.ro</t>
  </si>
  <si>
    <t>www.galvaleaizeimostistei.ro</t>
  </si>
  <si>
    <t>www.gal-maragutai.ro</t>
  </si>
  <si>
    <t>www.maranatur.ro</t>
  </si>
  <si>
    <t>www.galpoduinalt.ro</t>
  </si>
  <si>
    <t>www.vtz.ro</t>
  </si>
  <si>
    <t>www.galmoldoprut.ro</t>
  </si>
  <si>
    <t xml:space="preserve">www.valearacovei.ro </t>
  </si>
  <si>
    <t>M7b</t>
  </si>
  <si>
    <t>M7a</t>
  </si>
  <si>
    <t>www.gal-movilaluiburcel.ro</t>
  </si>
  <si>
    <t>www.galvranceasudest.ro</t>
  </si>
  <si>
    <t>www.tara-vrancei.ro</t>
  </si>
  <si>
    <t xml:space="preserve">www.galpaduriledacice.ro </t>
  </si>
  <si>
    <t>www.podgoriapanciu.ro</t>
  </si>
  <si>
    <t xml:space="preserve">www.galialomitadejos.ro </t>
  </si>
  <si>
    <t>www.bucegileaota.ro</t>
  </si>
  <si>
    <t>www.valeaialomiteigal.ro</t>
  </si>
  <si>
    <t>www.galvlascadenord.ro</t>
  </si>
  <si>
    <t>www.galarcultargovistei@yahoo.ro</t>
  </si>
  <si>
    <t>M6/3A</t>
  </si>
  <si>
    <t xml:space="preserve">www.gal-dealurilesultanului.ro </t>
  </si>
  <si>
    <t xml:space="preserve">www.gal-titu.ro </t>
  </si>
  <si>
    <t xml:space="preserve">www.galcricovprovitaprahova.ro </t>
  </si>
  <si>
    <t xml:space="preserve">M6.1/2B </t>
  </si>
  <si>
    <t>M7.1/6B</t>
  </si>
  <si>
    <t>M7.2/6B</t>
  </si>
  <si>
    <t>M16/3A</t>
  </si>
  <si>
    <t xml:space="preserve">www.galil.ro </t>
  </si>
  <si>
    <t xml:space="preserve">www.naparisgal.ro </t>
  </si>
  <si>
    <t>www.igal.ro</t>
  </si>
  <si>
    <t xml:space="preserve">www.galsabarilfovsud.ro </t>
  </si>
  <si>
    <t xml:space="preserve">M1/6B </t>
  </si>
  <si>
    <t xml:space="preserve">M6/2B </t>
  </si>
  <si>
    <t xml:space="preserve">M9/1C </t>
  </si>
  <si>
    <t xml:space="preserve">M10/1A </t>
  </si>
  <si>
    <t>www.galsomestransilvan.ro</t>
  </si>
  <si>
    <t>M6/B4</t>
  </si>
  <si>
    <t>M6/B2</t>
  </si>
  <si>
    <t>M6/B3</t>
  </si>
  <si>
    <t xml:space="preserve">www.napocaporolissum.ro </t>
  </si>
  <si>
    <t xml:space="preserve">www.poartatransilvaniei.ro </t>
  </si>
  <si>
    <t xml:space="preserve">www.galcampiatransilvaniei.ro </t>
  </si>
  <si>
    <t xml:space="preserve">www.galpa.ro  </t>
  </si>
  <si>
    <t xml:space="preserve">www.gal-histria.ro </t>
  </si>
  <si>
    <t xml:space="preserve">www.galdc.ro </t>
  </si>
  <si>
    <t xml:space="preserve">www.galconstantacentru.ro </t>
  </si>
  <si>
    <t>www.galconstantasud.ro</t>
  </si>
  <si>
    <t>www.galdobrogeasv.ro</t>
  </si>
  <si>
    <t xml:space="preserve">www.alutusregio.ro </t>
  </si>
  <si>
    <t>M10/1A</t>
  </si>
  <si>
    <t xml:space="preserve">www.angustia.ro </t>
  </si>
  <si>
    <t xml:space="preserve">www.galprogressio.ro </t>
  </si>
  <si>
    <t xml:space="preserve">www.galmicroregiuneahorezu.ro </t>
  </si>
  <si>
    <t xml:space="preserve">www.galcernaoltet.ro </t>
  </si>
  <si>
    <t xml:space="preserve">www.galtinutulvinului.ro </t>
  </si>
  <si>
    <t xml:space="preserve">www.gal-castra-traiana.ro </t>
  </si>
  <si>
    <t xml:space="preserve">www.gal-clisuradunarii.ro </t>
  </si>
  <si>
    <t xml:space="preserve">www.poartaalmajului.ro </t>
  </si>
  <si>
    <t>Nu exista</t>
  </si>
  <si>
    <t xml:space="preserve">  </t>
  </si>
  <si>
    <t xml:space="preserve">www.gal-ca.ro  </t>
  </si>
  <si>
    <t xml:space="preserve">www.baraganse.ro </t>
  </si>
  <si>
    <t xml:space="preserve">www.valeamostistei.ro </t>
  </si>
  <si>
    <t xml:space="preserve">www.gal.campiablahnitei.ro </t>
  </si>
  <si>
    <t xml:space="preserve">www.galadakaleh.ro </t>
  </si>
  <si>
    <t xml:space="preserve">www.colineleprahovei.ro </t>
  </si>
  <si>
    <t xml:space="preserve">www.galvaleateleajenului.ro </t>
  </si>
  <si>
    <t xml:space="preserve">www.galmeleagurilecricovului.ro </t>
  </si>
  <si>
    <t>www.galvaleasomesului.ro</t>
  </si>
  <si>
    <t xml:space="preserve">www.crasnabarcau.ro </t>
  </si>
  <si>
    <t>www.galtovishat.ro</t>
  </si>
  <si>
    <t xml:space="preserve">www.galvaleabudureasca.ro </t>
  </si>
  <si>
    <t xml:space="preserve">www.galvalearimnicului.ro </t>
  </si>
  <si>
    <t xml:space="preserve">www.tinutulvieisivinului.ro </t>
  </si>
  <si>
    <t xml:space="preserve">www.galconfluentemoldave.ro </t>
  </si>
  <si>
    <t xml:space="preserve">www.galvaleamuntelui.ro </t>
  </si>
  <si>
    <t xml:space="preserve">www.galplaiurilebistritei.ro </t>
  </si>
  <si>
    <t>www.tarafagetului.ro</t>
  </si>
  <si>
    <t xml:space="preserve">www.galbanatvest.ro </t>
  </si>
  <si>
    <t xml:space="preserve">www.timistorontalbarzava.ro </t>
  </si>
  <si>
    <t xml:space="preserve">www.timisuldecentru.ro </t>
  </si>
  <si>
    <t xml:space="preserve">www.gal-mt.ro </t>
  </si>
  <si>
    <t xml:space="preserve">www.galdrumuliancului.ro </t>
  </si>
  <si>
    <t xml:space="preserve">www.galvam.ro </t>
  </si>
  <si>
    <t xml:space="preserve">www.tarasecaselor.ro </t>
  </si>
  <si>
    <t xml:space="preserve">www.galariesulmare.ro </t>
  </si>
  <si>
    <t xml:space="preserve">www.galmmtmm.ro </t>
  </si>
  <si>
    <t>www.galluncamuresuluidejos.ro</t>
  </si>
  <si>
    <t xml:space="preserve">www.galpodgoriaminismaderat.ro </t>
  </si>
  <si>
    <t xml:space="preserve">www.mlam.ro </t>
  </si>
  <si>
    <t xml:space="preserve">www.galcolineletutovei.ro </t>
  </si>
  <si>
    <t>Asociatia G.A.L. ULMUS MONTANA</t>
  </si>
  <si>
    <t xml:space="preserve">www.galulmusmontana.ro </t>
  </si>
  <si>
    <t xml:space="preserve">www.galcetateatamasidava.ro </t>
  </si>
  <si>
    <t xml:space="preserve">www.gal-valea-trotusului.ro </t>
  </si>
  <si>
    <t xml:space="preserve">www.galbihor.ro </t>
  </si>
  <si>
    <t>www.galcodrumoma.ro</t>
  </si>
  <si>
    <t xml:space="preserve">www.galpadureacraiului.ro </t>
  </si>
  <si>
    <t xml:space="preserve">www.galmunteleses.ro </t>
  </si>
  <si>
    <t xml:space="preserve">www.taranasaudului.ro </t>
  </si>
  <si>
    <t xml:space="preserve">www.galtinutulhaiducilor.ro </t>
  </si>
  <si>
    <t xml:space="preserve">www.galbn.ro </t>
  </si>
  <si>
    <t xml:space="preserve">www.birgau-calimani.ro </t>
  </si>
  <si>
    <t xml:space="preserve">www.galatbn.ro </t>
  </si>
  <si>
    <t xml:space="preserve">www.galrtf.ro </t>
  </si>
  <si>
    <t xml:space="preserve">www.galtranscarpatica.ro </t>
  </si>
  <si>
    <t xml:space="preserve">www.tinutulbarsei.ro </t>
  </si>
  <si>
    <t xml:space="preserve">www.galmvs.ro </t>
  </si>
  <si>
    <t>www.curburacarpatilor.ro</t>
  </si>
  <si>
    <t>www.campiadevest.ro</t>
  </si>
  <si>
    <t xml:space="preserve">www.galecb.ro </t>
  </si>
  <si>
    <t xml:space="preserve">www.galvaleabuzaului.ro </t>
  </si>
  <si>
    <t xml:space="preserve">www.galcrivatuldesud-est.ro </t>
  </si>
  <si>
    <t xml:space="preserve">www.galvaleacilnaului.ro </t>
  </si>
  <si>
    <t xml:space="preserve">www.galdrumulvinului.ro </t>
  </si>
  <si>
    <t xml:space="preserve">www.galbuzauprahova.ro </t>
  </si>
  <si>
    <t xml:space="preserve">www.galcb.ro </t>
  </si>
  <si>
    <t xml:space="preserve">www.galvaleaslanicului.ro </t>
  </si>
  <si>
    <t xml:space="preserve">www.gallidercluj.ro </t>
  </si>
  <si>
    <t xml:space="preserve">www.ogoarelevlasiei.ro </t>
  </si>
  <si>
    <t xml:space="preserve">www.galdbsv.ro </t>
  </si>
  <si>
    <t xml:space="preserve">www.galluncajoasaasiretului.ro </t>
  </si>
  <si>
    <t xml:space="preserve">www.galtecuci.ro </t>
  </si>
  <si>
    <t>www.gal-covurlui.ro</t>
  </si>
  <si>
    <t>www.galeg1863.ro</t>
  </si>
  <si>
    <t>www.galgiurgiunord.ro</t>
  </si>
  <si>
    <t xml:space="preserve">www.galprunducomana.ro </t>
  </si>
  <si>
    <t xml:space="preserve">www.adrgiurgiu.ro </t>
  </si>
  <si>
    <t>www.galgiurgiu.ro</t>
  </si>
  <si>
    <t>M19.1/6B</t>
  </si>
  <si>
    <t>M19.2/6B</t>
  </si>
  <si>
    <t>M19.3/6B</t>
  </si>
  <si>
    <t>M19.4/3A</t>
  </si>
  <si>
    <t>M19.5/3A</t>
  </si>
  <si>
    <t>M19.6/2A</t>
  </si>
  <si>
    <t>M19.7</t>
  </si>
  <si>
    <t>19.1/6B</t>
  </si>
  <si>
    <t>19.2/6B</t>
  </si>
  <si>
    <t>19.3/6B</t>
  </si>
  <si>
    <t>19.4/3A</t>
  </si>
  <si>
    <t>19.5/3A</t>
  </si>
  <si>
    <t>19.6/2A</t>
  </si>
  <si>
    <t>M6.1/2A</t>
  </si>
  <si>
    <t>M16.1/2A</t>
  </si>
  <si>
    <t xml:space="preserve">M16.2/6B </t>
  </si>
  <si>
    <t>M 03/2A</t>
  </si>
  <si>
    <t>M 05/3A</t>
  </si>
  <si>
    <t>M02/3A</t>
  </si>
  <si>
    <t>M. 3.4 / 6B</t>
  </si>
  <si>
    <t>www.galgiurgiuest.ro</t>
  </si>
  <si>
    <t xml:space="preserve">www.galcheilesohodolului.ro </t>
  </si>
  <si>
    <t>www.galparang.ro</t>
  </si>
  <si>
    <t>www.galgilort.ro</t>
  </si>
  <si>
    <t>M19.2-5/6A</t>
  </si>
  <si>
    <t xml:space="preserve">www.gal-tinutulzimbrilor.ro </t>
  </si>
  <si>
    <t>www.gal-ceahlau.ro</t>
  </si>
  <si>
    <t>www.drumurilebistritei.ro</t>
  </si>
  <si>
    <t>M8/1A</t>
  </si>
  <si>
    <t>www.tinutulrazesilor.ro</t>
  </si>
  <si>
    <t>www.galpnb.ro</t>
  </si>
  <si>
    <t>www.galplaiurileoltului.org.ro</t>
  </si>
  <si>
    <t>www.galecolegoltdunare.org.ro</t>
  </si>
  <si>
    <t>www.galdelavedealaoltet.ro</t>
  </si>
  <si>
    <t>www.galvgb.ro</t>
  </si>
  <si>
    <t>www.oltulputernic.ro</t>
  </si>
  <si>
    <t>www.galdelasailacalmatui.ro</t>
  </si>
  <si>
    <t>www.galregiuneavlasca.ro</t>
  </si>
  <si>
    <t xml:space="preserve">www.galdunareadesud.ro </t>
  </si>
  <si>
    <t>www.galvaleaclanitei.ro</t>
  </si>
  <si>
    <t>www.galcampiagavanuburdea.ro</t>
  </si>
  <si>
    <t>www.campiaburnazului.ro</t>
  </si>
  <si>
    <t>M6/4A</t>
  </si>
  <si>
    <t>1-M1.2.a/1A</t>
  </si>
  <si>
    <t xml:space="preserve">1-M1.1.a/1A </t>
  </si>
  <si>
    <t>4-M4.2.a/3A</t>
  </si>
  <si>
    <t>3-M3.1.a/3A</t>
  </si>
  <si>
    <t>7-M7.3.a/6C</t>
  </si>
  <si>
    <t>6-6.2.a/6A</t>
  </si>
  <si>
    <t>6-M6.2.b/6A</t>
  </si>
  <si>
    <t>7-M7.5.a/6B</t>
  </si>
  <si>
    <t>7-M7.2.a/6B</t>
  </si>
  <si>
    <t>16-M16.4.a.1/3A</t>
  </si>
  <si>
    <t xml:space="preserve">Federaía pentru Dezvoltarea Zonei Rurale Bărgău - Călimani </t>
  </si>
  <si>
    <t xml:space="preserve"> M3/6B</t>
  </si>
  <si>
    <t xml:space="preserve">  M1/6A  </t>
  </si>
  <si>
    <t>M6/M7/Subm.7.2.3/6B</t>
  </si>
  <si>
    <t>M1/M16/sumb.16.4.1/3A</t>
  </si>
  <si>
    <t>M2/M16/subm.16.4.2/3A</t>
  </si>
  <si>
    <t>M3/M7/Subm.7.4/6B</t>
  </si>
  <si>
    <t>www.galcampiabrailei.ro</t>
  </si>
  <si>
    <t>www.galterasabrailei.ro</t>
  </si>
  <si>
    <t>M 19.2_6.3</t>
  </si>
  <si>
    <t>M 19.2_7</t>
  </si>
  <si>
    <t>M 19.2_6.2</t>
  </si>
  <si>
    <t>M 19.2_4</t>
  </si>
  <si>
    <t>M 19.2_16</t>
  </si>
  <si>
    <t>M 1.1/ 1B</t>
  </si>
  <si>
    <t>M 1.2/ 1C</t>
  </si>
  <si>
    <t>M 2.1/ 2B</t>
  </si>
  <si>
    <t>M2.2/A</t>
  </si>
  <si>
    <t>M 4/ 6B</t>
  </si>
  <si>
    <t>M 5/ 6A</t>
  </si>
  <si>
    <t>M 7/ 6B</t>
  </si>
  <si>
    <t>M2.2 /2B</t>
  </si>
  <si>
    <t>M2.3/2B</t>
  </si>
  <si>
    <t>M6.1 /6A</t>
  </si>
  <si>
    <t>M6.3/6B</t>
  </si>
  <si>
    <t>M6.5 /6B</t>
  </si>
  <si>
    <t>www.gal-mvc.ro</t>
  </si>
  <si>
    <t xml:space="preserve">M2.2/2A </t>
  </si>
  <si>
    <t xml:space="preserve">M2.3 / 2B </t>
  </si>
  <si>
    <t xml:space="preserve"> M2.4/3A</t>
  </si>
  <si>
    <t xml:space="preserve">M1.1/6A </t>
  </si>
  <si>
    <t xml:space="preserve"> M1.2/6B</t>
  </si>
  <si>
    <t>M1.3/6B</t>
  </si>
  <si>
    <t>M1.4/6B</t>
  </si>
  <si>
    <t>M1.5/6C</t>
  </si>
  <si>
    <t>M10/5B</t>
  </si>
  <si>
    <t>www.galcetateabucovinei.ro</t>
  </si>
  <si>
    <t>www.gal.confluentenordice.ro</t>
  </si>
  <si>
    <t>www.galbazinuldornelor.ro</t>
  </si>
  <si>
    <t>www.galtinutulbucovinei.ro</t>
  </si>
  <si>
    <t>www.bucovinademunte.ro</t>
  </si>
  <si>
    <t>www.galcodriibucovinei.ro</t>
  </si>
  <si>
    <t>www.galsucevitaputna.ro</t>
  </si>
  <si>
    <t>www.galvaleasiretuluidejos.ro</t>
  </si>
  <si>
    <t>M 1.1.</t>
  </si>
  <si>
    <t xml:space="preserve">M 2.1. </t>
  </si>
  <si>
    <t>M 2.2.</t>
  </si>
  <si>
    <t xml:space="preserve">M 2.3. </t>
  </si>
  <si>
    <t xml:space="preserve">M 2.4. </t>
  </si>
  <si>
    <t xml:space="preserve">M 3.1. </t>
  </si>
  <si>
    <t xml:space="preserve">M 4.1. </t>
  </si>
  <si>
    <t xml:space="preserve">M 4.2. </t>
  </si>
  <si>
    <t>www.galmmv.ro, www.maramures-vest.ro</t>
  </si>
  <si>
    <t>dosarul de achiziție se află la OJFIR Suceava,  a fost depus din luna 04.2018</t>
  </si>
  <si>
    <t>OBSERVATII</t>
  </si>
  <si>
    <t xml:space="preserve">Nr. proiecte selectate la nivelul GAL </t>
  </si>
  <si>
    <t>www.gal-ilfov-nv.ro</t>
  </si>
  <si>
    <t>M4/1C</t>
  </si>
  <si>
    <t>www.galplatoulmehedinti.ro</t>
  </si>
  <si>
    <t>https://tinutulclosani.wordpress.com</t>
  </si>
  <si>
    <t>M19.2-4/6B</t>
  </si>
  <si>
    <t>M19.2-3/6B</t>
  </si>
  <si>
    <t>M19.2-2/5C</t>
  </si>
  <si>
    <t>M19.2-1/2A</t>
  </si>
  <si>
    <t>M2.1/2A</t>
  </si>
  <si>
    <t>M2.2/2B</t>
  </si>
  <si>
    <t>M19/6B/1</t>
  </si>
  <si>
    <t>Total general "suma lansata pe masuri"</t>
  </si>
  <si>
    <t>Total general iulie 2017</t>
  </si>
  <si>
    <t>mai</t>
  </si>
  <si>
    <t>iunie</t>
  </si>
  <si>
    <t>iulie</t>
  </si>
  <si>
    <t>august</t>
  </si>
  <si>
    <t>septembrie</t>
  </si>
  <si>
    <t>octombrie</t>
  </si>
  <si>
    <t>noiembrie</t>
  </si>
  <si>
    <t>Total general august 2017</t>
  </si>
  <si>
    <t>Diferenta pe luni</t>
  </si>
  <si>
    <t>total</t>
  </si>
  <si>
    <t>Perioada lansarii pentru toate masurile se modifica de la 15.09.2017 - 15.10.2017, la 30.09.2017 - 30.10.2017</t>
  </si>
  <si>
    <t>2.04.678</t>
  </si>
  <si>
    <t>M.6.2</t>
  </si>
  <si>
    <t>M 6.3</t>
  </si>
  <si>
    <t>M 6.4</t>
  </si>
  <si>
    <t>Raport de selectie</t>
  </si>
  <si>
    <t>Total general septembrie 2017</t>
  </si>
  <si>
    <t>Total general octombrie 2017</t>
  </si>
  <si>
    <t>Octombrie</t>
  </si>
  <si>
    <t>Relansarea apelului de selecție M6B4, cu realocarea bugetului maxim de 200.000 Euro, ramasa disponibila dupa primul apel de selectie.</t>
  </si>
  <si>
    <t>70.002.00</t>
  </si>
  <si>
    <t xml:space="preserve">Raport de selectie </t>
  </si>
  <si>
    <t>sesiune prelungita</t>
  </si>
  <si>
    <t>M11/M6/6.2/6A</t>
  </si>
  <si>
    <t>va fi lansata in 2018</t>
  </si>
  <si>
    <t>sesiune inchisa fara proiecte depuse</t>
  </si>
  <si>
    <t>5+ 1, cu raport suplimentar; fonduri contractate in totalitate (250000)</t>
  </si>
  <si>
    <t>http://www.galsudulgorjului.ro</t>
  </si>
  <si>
    <t>M10/3A</t>
  </si>
  <si>
    <t>www.galpoianavladicai.ro</t>
  </si>
  <si>
    <t>selectate iulie-august</t>
  </si>
  <si>
    <t>M6/5A</t>
  </si>
  <si>
    <t>M8/4A</t>
  </si>
  <si>
    <t>M3/5C</t>
  </si>
  <si>
    <t>in sesiunea din septembrie nu s-au depus proiecte</t>
  </si>
  <si>
    <t>1 proiect retras de la CRFIR AB 38780 euro</t>
  </si>
  <si>
    <t>1 proiect retras OJFIR 24476 euro</t>
  </si>
  <si>
    <t>4 proiecte respinse OJFIR CV (incadrare gresita) 32648 euro</t>
  </si>
  <si>
    <t>1 proiect neconform  47895 euro</t>
  </si>
  <si>
    <t>4 contracte semnate</t>
  </si>
  <si>
    <t>M3/1C</t>
  </si>
  <si>
    <t>M10/5C</t>
  </si>
  <si>
    <t>M9/5C</t>
  </si>
  <si>
    <t>sM4.3/DI M6/5C</t>
  </si>
  <si>
    <t>sM6.4/DI M6/6A</t>
  </si>
  <si>
    <t>sM16.3/DI M16/6B</t>
  </si>
  <si>
    <t xml:space="preserve">M5/2A </t>
  </si>
  <si>
    <t xml:space="preserve">M6/3A </t>
  </si>
  <si>
    <t>M19.2-1</t>
  </si>
  <si>
    <t>M19.2-4</t>
  </si>
  <si>
    <t>Se lanseaza in 2018</t>
  </si>
  <si>
    <t>141.265.73</t>
  </si>
  <si>
    <t xml:space="preserve">GAL TITU a lansat apeluri pentru Masurile 1,2,3,4,5,6 in perioada 26 iulie-04 septembrie. Astfel au fost completate rubricile lunilor IULIE AUGUST SEPTEMBRIE. Pentru Masura 1 se va prelungi apelul de selectie cu inca 10 zile. </t>
  </si>
  <si>
    <t>Nu s-au depus proiecte in prima sesiune.</t>
  </si>
  <si>
    <t>Nu s-a lansat apel.</t>
  </si>
  <si>
    <t>482.671.33</t>
  </si>
  <si>
    <t>Masura  urmeaza a fi lansata in 2018</t>
  </si>
  <si>
    <t>Masura   urmeaza a fi lansata in 2018</t>
  </si>
  <si>
    <t>Nu se mai lanseaza in 2017</t>
  </si>
  <si>
    <t>Se va lansa in martie-aprilie  2018=229.926 euro</t>
  </si>
  <si>
    <t>Se va lansa in ianuarie-februarie 2018 2018=36.000 euro</t>
  </si>
  <si>
    <t>Se va lansa in ianuarie-februarie 2018 2018=21.000 euro</t>
  </si>
  <si>
    <t>Se va lansa in ianuarie-februarie 2018 2018=312.398 euro</t>
  </si>
  <si>
    <t>Au mai ramas    449.002,65Euro</t>
  </si>
  <si>
    <t xml:space="preserve">Au mai ramas    343.111,43    </t>
  </si>
  <si>
    <t>Au mai ramas 15,5 Euro</t>
  </si>
  <si>
    <t>Apel de selecție lansat în perioada 08.09 -09.10.2017, cu prelungire până în data de 16.10.2017</t>
  </si>
  <si>
    <t>Apel de selecție lansat în perioada 22.09 -23.10.2017, cu prelungire până în data de 03.11.2017</t>
  </si>
  <si>
    <t>Apel de selecție lansat în perioada 04 septembrie-17 octombrie 2017, prelungit până în data de 27.10.2017</t>
  </si>
  <si>
    <t>Apel de seleție lansat în perioada 09 august - 08 septembrie 2017, cu o primă prelungire până în data de 26.09.2017, a doua prelungire până în 12.10.2017, a treia prelungire până în 23.10.2017</t>
  </si>
  <si>
    <t>Apel de seleție lansat în perioada 17 august - 15 septembrie 2017, cu o primă prelungire până în 26.09.2017 si o a doua prelungire până în data de 12.10.2017</t>
  </si>
  <si>
    <t>Apel de selecție lansat în perioada 25 septembrie - 24 octombrie 2017, prelungit până în 06.11.2017</t>
  </si>
  <si>
    <t>Masura 6/6A  a fost lansata de doua ori in anul 2017, astfel suma aferenta anului 2017 apare cu rosu, am sters formula de calcul deoarece suma aferenta celor doua apeluri ar fi fost prea mare si ar fi depasit suma alocata Masurii</t>
  </si>
  <si>
    <t>Masura 4/1A  a fost lansata de doua ori in anul 2017, astfel suma aferenta anului 2017 apare cu rosu,  am sters formula de calcul deoarece suma aferenta celor doua apeluri ar fi fost prea mare si ar fi depasit suma alocata Masurii</t>
  </si>
  <si>
    <t>S-a amanat pe 2018</t>
  </si>
  <si>
    <t>M6.4D</t>
  </si>
  <si>
    <t>M 2.1</t>
  </si>
  <si>
    <t xml:space="preserve"> 163.935,24 euro reprezinta suma ramasa disponibila dupa Raport de selectie-Apel 1</t>
  </si>
  <si>
    <t>Noiembrie</t>
  </si>
  <si>
    <t>Total general noiembrie 2017</t>
  </si>
  <si>
    <t>http://www.siretulverde.ro/</t>
  </si>
  <si>
    <t>http://galbanatuldenord.ro/</t>
  </si>
  <si>
    <t>www.galcolinelerecas.com</t>
  </si>
  <si>
    <t>http://www.agal.ro/leader</t>
  </si>
  <si>
    <t>www.galvaleasomuzului.ro</t>
  </si>
  <si>
    <t>www.samusporolissum.ro</t>
  </si>
  <si>
    <t>www.galtaraoasului.ro</t>
  </si>
  <si>
    <t>http://www.agal.ro/gal-plaiuri-prahovene</t>
  </si>
  <si>
    <t>http://www.agal.ro/gal-plaiurile-ramidavei-</t>
  </si>
  <si>
    <t>www.gal-lanoiinsat.ro</t>
  </si>
  <si>
    <t>http://www.agal.ro/-gal-elisabeta-doamna</t>
  </si>
  <si>
    <t>http://www.agal.ro/gal-prietenia-mures-harghita</t>
  </si>
  <si>
    <t>www.lutsarcampie.ro</t>
  </si>
  <si>
    <t>www.galmhsud.ro</t>
  </si>
  <si>
    <t>http://www.agal.ro/gal-ilfovat-ilfov-sud-vest</t>
  </si>
  <si>
    <t>http://www.agal.ro/partenerial-privat-public-vlasia-ilfov-nord-est</t>
  </si>
  <si>
    <t>www.gal-rediu-prajeni.ro</t>
  </si>
  <si>
    <t>http://www.agal.ro/gal-gilort</t>
  </si>
  <si>
    <t>http://www.agal.ro/gal-asociatia-pentru-dezvoltarea-rurala-giurgiu-nord</t>
  </si>
  <si>
    <t>www.galtecuci.ro</t>
  </si>
  <si>
    <t>http://galcanaldunaremareaneagra2016.ro/ro_RO/</t>
  </si>
  <si>
    <t>http://galdc.ro/</t>
  </si>
  <si>
    <t>http://www.agal.ro/gal-somes-nadas</t>
  </si>
  <si>
    <t>https://gal-caras-timis.ro/</t>
  </si>
  <si>
    <t>http://www.agal.ro/gal-calugara</t>
  </si>
  <si>
    <t>nu am gasit pagina</t>
  </si>
  <si>
    <t>http://www.agal.ro/gal-tara-beiusului</t>
  </si>
  <si>
    <t>http://galvaleavelj.ro/</t>
  </si>
  <si>
    <t>http://gal-mvc.ro/</t>
  </si>
  <si>
    <t>http://gal-dsgh.ro/</t>
  </si>
  <si>
    <t>in cadrul primului apel de selectie au fost depuse 5 proiecte cu o valoare de 256.163,00 euro</t>
  </si>
  <si>
    <t>nu au fost depuse proiecte in cadrul primului apel de selectie</t>
  </si>
  <si>
    <t>In luna noiembrie am lansat sesiunea 02/2017</t>
  </si>
  <si>
    <t>dintre care 40.000 euro proiect neeligibil OJFIR SB ses. 1</t>
  </si>
  <si>
    <t>dintre care 14.934 euro proiect neeligibil OJFIR VL ses. 1</t>
  </si>
  <si>
    <t>dintre care 50.000 euro proiect neeligibil OJFIR SB ses. 1</t>
  </si>
  <si>
    <t>raport selectie intermediar</t>
  </si>
  <si>
    <t>La nivel de OJFIR A fost retras un proiect</t>
  </si>
  <si>
    <t>nu a fost lansata</t>
  </si>
  <si>
    <t>In anul 2017 nu se vor mai lansa masuri. Toate masurile se vor lansa in luna ianuarie 2018.</t>
  </si>
  <si>
    <t>In anul 2017 nu se vor mai lansa masuri deoarece s-a demarat procedura de modificare a SDL-ului. Asteptam aprobarea.</t>
  </si>
  <si>
    <t>Lansare ian..2018</t>
  </si>
  <si>
    <t>se vor deschide sesiuni de depunere proiecte  in anul 2018</t>
  </si>
  <si>
    <t xml:space="preserve">nu au fost selectate proiecte </t>
  </si>
  <si>
    <t xml:space="preserve">va mai avea loc  o selectie de proiecte </t>
  </si>
  <si>
    <t xml:space="preserve">se vor mai deschide sesiuni de proiecte in 2018 </t>
  </si>
  <si>
    <t xml:space="preserve">NU A FOST DESCCHIS NICIUN APEL DE SELECTIE </t>
  </si>
  <si>
    <t>prelungire</t>
  </si>
  <si>
    <t xml:space="preserve">Nu s-a selectat nici un proiect </t>
  </si>
  <si>
    <t xml:space="preserve">Nu s-a depus nici un proiect </t>
  </si>
  <si>
    <t>Suma contractata  98,179.18   Suma ramasa   51,820.82</t>
  </si>
  <si>
    <t>Suma contractata 39,117.38  Suma ramasa 10,882.62</t>
  </si>
  <si>
    <t>au mai ramas 8.487,45 Euro din ses. 1</t>
  </si>
  <si>
    <t>au mai ramas 28.240 Euro din ses.1</t>
  </si>
  <si>
    <t>au mai ramas 8.383 Euro din ses.1</t>
  </si>
  <si>
    <t>Lansarea apelului în ianuarie 2018 - alocare 504.243 Euro</t>
  </si>
  <si>
    <t>Lansarea apelului în martie 2018 - alocare 157.551Euro</t>
  </si>
  <si>
    <t>Lansarea apelului în februarie 2018 - alocare 201.724 Euro</t>
  </si>
  <si>
    <t>diminuat OJFIR</t>
  </si>
  <si>
    <t>RSF 1477/ 20.11.2017</t>
  </si>
  <si>
    <t>RSF 1478/ 20.11.2017</t>
  </si>
  <si>
    <t>Nu au existat proiecte eligibile</t>
  </si>
  <si>
    <t>Nu au existat proiecte selectate la GAL, în decembrie se lansează o nouă sesiune cu suma de 200.000 Euro</t>
  </si>
  <si>
    <t>În decembrie se lansează o nouă sesiune cu suma de 210.868 Euro</t>
  </si>
  <si>
    <t>sesiune prelungită până la 20.12.2017</t>
  </si>
  <si>
    <t>Decembrie</t>
  </si>
  <si>
    <t>decembrie</t>
  </si>
  <si>
    <t>Sume neutilizate 79.131,22 euro. Sunt selectate fara finantare 2 proiecte. 5 proiecte notificate pentru contractare</t>
  </si>
  <si>
    <t xml:space="preserve">Sume neutilizate 20.069 euro. </t>
  </si>
  <si>
    <t>Sume neutilizate 36.536,06 euro. 2 proiecte notificate pentru contractare.</t>
  </si>
  <si>
    <t>Sume neutilizate 3 euro</t>
  </si>
  <si>
    <t>Sume neutilizate 1.842,5 euro. 2 proiecte notificate pentru contractare.</t>
  </si>
  <si>
    <t>Sume neutilizate 43.514,34 euro. 1 proiect notificat pentru contractare.</t>
  </si>
  <si>
    <t>Sume neutilizate 17.315,4 euro</t>
  </si>
  <si>
    <t xml:space="preserve"> M1/2A </t>
  </si>
  <si>
    <t>M6/ 6B</t>
  </si>
  <si>
    <t>Urmare a apelului de selectie 1 s-au depus 7 proiecte si din economia rămasă, în anul 2018, va fi lansat un nou apel de selecție pentru depunerea Cererilor de Finanțare în cadrul M06</t>
  </si>
  <si>
    <t>Apel de selecție se va deschide in 2018.</t>
  </si>
  <si>
    <t>Valoarea eligibilă a proiectului este de 121.428 euro, din care valoarea nerambursabilă a proiectului este de 85.000 euro. Din economia rămasă se va deschide un nou apel de selectie in 2018.</t>
  </si>
  <si>
    <t>IANUARIE</t>
  </si>
  <si>
    <t>FEBRUARIE</t>
  </si>
  <si>
    <t>MARTIE</t>
  </si>
  <si>
    <t>APRILIE</t>
  </si>
  <si>
    <t>Suma ce  va fi Lansată (2018)</t>
  </si>
  <si>
    <t>Calendar lansări apeluri de selecție 2018</t>
  </si>
  <si>
    <t>APELUL se incheie pe data de 10.01.2018</t>
  </si>
  <si>
    <t>APELUL se incheie la data de 01.02.2018</t>
  </si>
  <si>
    <t>Nu s-au depus proiecte în urma apelului de selecție</t>
  </si>
  <si>
    <t>Nu s-au depus proiecte în urma apelului de selecâie</t>
  </si>
  <si>
    <t>prelungire pana in luna februarie 2018</t>
  </si>
  <si>
    <t>apelul va fi lansat in ianuarie 2018</t>
  </si>
  <si>
    <t>RSF 1761/15.12.2017</t>
  </si>
  <si>
    <t>RSF 1762/15.12.2017</t>
  </si>
  <si>
    <t>1 sesiune lansata in iunie 2017; 0 proiecte depuse</t>
  </si>
  <si>
    <t>1 sesiune lansata in iulie 2017; 0 proiecte depuse</t>
  </si>
  <si>
    <t>In 2017 nu a fost deshis nici un apel pe Masura M3/6B</t>
  </si>
  <si>
    <t xml:space="preserve"> 4 proiecte au fost contractate la AFIR, cu o valoare totala eligibila de 220.000 euro. 1 proiect a fost declarat neeligibil la AFIR; </t>
  </si>
  <si>
    <t>1 sesiune a fost lansata in iulie 2017; 0 proiecte depuse</t>
  </si>
  <si>
    <t>1 sesiune a fost lansata in septembrie 2017; 1 proiect depus si retras de catre solicitant</t>
  </si>
  <si>
    <t>In 2017 nu a fost deshis nici un apel pe Masura M1/1C</t>
  </si>
  <si>
    <t>M1/5D</t>
  </si>
  <si>
    <t>contestații, urmează Raportul de selecție final</t>
  </si>
  <si>
    <t>nu s-a depus niciun proiect</t>
  </si>
  <si>
    <t>proiecte  in evaluare la GAL</t>
  </si>
  <si>
    <t>Raport de selectie +   sesiune inchisa(nu au fost depuse proiecte in cele doua apeluri din 2017)</t>
  </si>
  <si>
    <t>Raport de selectie + sesiune inchisa(nu au fost depuse proiecte in cele doua apeluri din 2017)</t>
  </si>
  <si>
    <t>Sesiune inchisa, 0 proiecte depuse</t>
  </si>
  <si>
    <t>M 6.1</t>
  </si>
  <si>
    <t>Se va deschide Apel în cursul anului 2018</t>
  </si>
  <si>
    <t>proiecte in evaluare la AFIR</t>
  </si>
  <si>
    <t>19.7/6A7</t>
  </si>
  <si>
    <t>Proiecte selectate  2017</t>
  </si>
  <si>
    <t>sM7.2E/ DI M7/ 5C</t>
  </si>
  <si>
    <t>sM 7.6 / DI M7/ 6B</t>
  </si>
  <si>
    <t>sM 16.4/DI M16/3A</t>
  </si>
  <si>
    <t>M7/1C</t>
  </si>
  <si>
    <t>MCS 1</t>
  </si>
  <si>
    <t>MCS 4.1</t>
  </si>
  <si>
    <t>MCS 4.1A</t>
  </si>
  <si>
    <t>MCS 4.2</t>
  </si>
  <si>
    <t>MCS 4.2A</t>
  </si>
  <si>
    <t>MCS 6.1</t>
  </si>
  <si>
    <t>MCS 6.2</t>
  </si>
  <si>
    <t>MCS 6.4</t>
  </si>
  <si>
    <t>MCS 7.2</t>
  </si>
  <si>
    <t>MCS 7.3</t>
  </si>
  <si>
    <t>MCS 7.4</t>
  </si>
  <si>
    <t>MCS 7.5</t>
  </si>
  <si>
    <t>MCS 16</t>
  </si>
  <si>
    <t>M9/4A</t>
  </si>
  <si>
    <t>sesiuni inchise in decembrie 2017, pentru care nu s-a depus nici un proiect</t>
  </si>
  <si>
    <t>M7/4A</t>
  </si>
  <si>
    <t>Pentru masurile M4/1A si M5/2A au fost deschise masuri in 2017, inchise la termen in decembrie 2017, in cadrul carora nu a fost depus nici un proiect.</t>
  </si>
  <si>
    <t>Masura M8/6B a fost lansata in luna iulie si nu afost depus nici un proiect.</t>
  </si>
  <si>
    <t>Masura M6/6B a fost lansata in luna iulie, au afost selectate 9 proiecte in valoare de 409.684 euro.</t>
  </si>
  <si>
    <t xml:space="preserve">Apelul de selectie proiecte pentru Masura M5/6A "Dezvoltarea economiei locale prin infiintarea/extinderea/modernizarea de unitati economice de productie si servicii" (numarul de referinta al sesiunii cererii de proiecte: M5/6A-01/17-28.09.2017), a fost anulat conform Deciziei Consiliului Director din data de 21 septembrie 2017.  </t>
  </si>
  <si>
    <t>M4/1D</t>
  </si>
  <si>
    <t>M3/1</t>
  </si>
  <si>
    <t>M3/2</t>
  </si>
  <si>
    <t>M6/4</t>
  </si>
  <si>
    <t>M19.2-2</t>
  </si>
  <si>
    <t>M19.2-3</t>
  </si>
  <si>
    <t>M19.2-5</t>
  </si>
  <si>
    <t>M19.2-6</t>
  </si>
  <si>
    <t>M4/1B/6B</t>
  </si>
  <si>
    <t>M5/1A/6A</t>
  </si>
  <si>
    <t>M7/1A/6B</t>
  </si>
  <si>
    <t>M11/2B/2B</t>
  </si>
  <si>
    <t>M5/1A</t>
  </si>
  <si>
    <t>16-M16.7.a/6B</t>
  </si>
  <si>
    <t>În urma modificării SDL s-au modificat sumele conform planului de finantare (anexa IV)</t>
  </si>
  <si>
    <t>Sesiunea s-a inchis in data de 03.01.2018, nu au  fost proiecte depuse.</t>
  </si>
  <si>
    <t>Se va solicita modificare SDL in luna ianuarie</t>
  </si>
  <si>
    <t>Apel de selecție în desfășurare (prelungire)</t>
  </si>
  <si>
    <t>fonduri epuizate</t>
  </si>
  <si>
    <t>Suma ramasa 80.000 Euro</t>
  </si>
  <si>
    <t>Lansarea Apelului in mai 2018</t>
  </si>
  <si>
    <t>Suma ramasa dupa raport de selectie 378323,49 Euro care se va lansa în 2018</t>
  </si>
  <si>
    <t xml:space="preserve">Suma ramasa dupa raport de selectie 4243 Euro </t>
  </si>
  <si>
    <t>Suma ramasa dupa raport de selectie 4054,20 Euro care se va lansa în 2018</t>
  </si>
  <si>
    <t>Prelungire până în 31.01.2018</t>
  </si>
  <si>
    <t>La primul apel s-a depus un proiect cu o valoare eligibila de 55.831,23 Euro, care la AFIR este neconform, relansarea apelului se va face în februarie 2018 cu suma de 226736 Euro</t>
  </si>
  <si>
    <t>Lansare apelului in 02.02.2018 - alocare 156.061</t>
  </si>
  <si>
    <t>Sesiune prelungita pana la 12.01.2018</t>
  </si>
  <si>
    <t>2  PROIECTE IN EVALUARE</t>
  </si>
  <si>
    <t>1 proiect retras de la OJFIR - 157.404 euro.</t>
  </si>
  <si>
    <t>Din suma totala pe masura se lanseaza in 2018  suma de 92.869 euro.</t>
  </si>
  <si>
    <t>Valorile disponibile pe masuri se pot modifica in functie de: economii realizate la finalizarea CF, retragerea unor CF sau declararea ca neeligibile la nivel AFIR CF=contract de finantare</t>
  </si>
  <si>
    <t>Proiecte selectate la nivel Gal, in evaluare la AFIR</t>
  </si>
  <si>
    <t>Proiect selectat la nivel GAL, in evaluare  la AFIR</t>
  </si>
  <si>
    <t>Nu s-a depus nici un proiect in anul 2017</t>
  </si>
  <si>
    <t>Se vor deschide sesiuni in anul 2018</t>
  </si>
  <si>
    <t>proiecte  in curs de evaluare , 102.203 euro suma ramasa disponibila dupa raportul de selectie apel 1 v- a fi lansata in 2018</t>
  </si>
  <si>
    <t xml:space="preserve">nu au fost depuse proiecte pe aceasta masura  va fi relansata   in 2018 </t>
  </si>
  <si>
    <t>1 proiect in valoare de 62125,2 euro a fost retras , suma ramasa disponibila 63.001 euro se v-a lansa in 2018</t>
  </si>
  <si>
    <t>1 proiect retras in valoare de 50.000 euro , 1 proiect contractat in valoare de 50.000 euro , valoare disponibila dupa raportul de selectie apel 1  ce v-a fi lansata in 2018 - 104.721 euro .</t>
  </si>
  <si>
    <t>6 proiecte in curs de evaluare  , suma disponibila dupa raportul de selectie apel 1 de   191.760 euro v-a fi lansata inca odata in 2018.</t>
  </si>
  <si>
    <t xml:space="preserve">nu au fost depuse proiecte pe aceasta masura se va relansa  in 2018 </t>
  </si>
  <si>
    <t>Sesiune închisă. Raport selecție întocmit și proiecte selectate depuse la OJFIR. Rest alocare =16276.18 euro</t>
  </si>
  <si>
    <t>Sesiune închisă. Proiecte depuse în evaluare la GAL.</t>
  </si>
  <si>
    <t>Proiect retras de catre solicitant de la OJFIR Braila</t>
  </si>
  <si>
    <t>sesiunea este deschisa in acest moment</t>
  </si>
  <si>
    <t xml:space="preserve">suma ramasa disponibila va fi realocata catre M4/6A printr-o modificare de Strategi </t>
  </si>
  <si>
    <t xml:space="preserve">sesiunea a fost incheiata in dec 2017 </t>
  </si>
  <si>
    <t>1 proiect retras de la OJFIR</t>
  </si>
  <si>
    <t xml:space="preserve">M3/2A  </t>
  </si>
  <si>
    <t>M11/3A</t>
  </si>
  <si>
    <t>GAL  PLAIURILE PRAHOVENE  NU ESTE FUNCTIONAL.</t>
  </si>
  <si>
    <t>NU A FUNCTIONAT IN 2017(NU A DESCHIS NICIO SESIUNE)</t>
  </si>
  <si>
    <t>NU ARE UN CALENDAR PENTRU ANUL 2018</t>
  </si>
  <si>
    <t>38684.56</t>
  </si>
  <si>
    <t>60000 euro reprezinta suma ramasa disponibila dupa ultimul apel de selectie -se va relansa in aprilie</t>
  </si>
  <si>
    <t>100.862 euro reprezinta suma ramasa disponibila dupa Raport de selectie-Apel 1</t>
  </si>
  <si>
    <t>143660 euro reprezinta suma ramasa disponibila dupa Raport de selectie-Apel 1</t>
  </si>
  <si>
    <t>3.824 euro ramasi dupa apel selectie 1</t>
  </si>
  <si>
    <t>sesiune inchisa fara proiecte</t>
  </si>
  <si>
    <t>initial programata pentru 2017 a fost amanata pentru februarie 2018</t>
  </si>
  <si>
    <t>B3/P6 DI6A</t>
  </si>
  <si>
    <t>B4/P6 DI6A</t>
  </si>
  <si>
    <t>B2/P6 DI6A</t>
  </si>
  <si>
    <t>A2/P2 DI1C</t>
  </si>
  <si>
    <t>A3/P3 DI3A</t>
  </si>
  <si>
    <t>M3.2/6A</t>
  </si>
  <si>
    <t xml:space="preserve"> a doua sesiune prelungita</t>
  </si>
  <si>
    <t>M2.5</t>
  </si>
  <si>
    <t>M3/3A, 2A, 6A</t>
  </si>
  <si>
    <t>M4/6A, 6B</t>
  </si>
  <si>
    <t>M5/2A, 3A, 5C</t>
  </si>
  <si>
    <t>proiecte in evaluare de 110.439 euro</t>
  </si>
  <si>
    <t>proiecte in evaluare de 40.000 euro</t>
  </si>
  <si>
    <t>proiecte in evaluare de 100.000 euro</t>
  </si>
  <si>
    <t>proiecte in evaluare de 100.000</t>
  </si>
  <si>
    <t>proiecte in evaluare de 40.000</t>
  </si>
  <si>
    <t xml:space="preserve">dintre care 99.720 euro proiect neconform CRFIR AB ses. 1 + 99999 euro proiect neeligibil CRFIR AB ses 1 si redepuse ambele in ses.2 </t>
  </si>
  <si>
    <t xml:space="preserve">dintre care 1.907 euro neeligibili din proiecte beneficiari publici </t>
  </si>
  <si>
    <t>MA4</t>
  </si>
  <si>
    <t>MN2</t>
  </si>
  <si>
    <t>MP2</t>
  </si>
  <si>
    <t xml:space="preserve">Au fost lansate toate  masurile cu  </t>
  </si>
  <si>
    <t>suma intreaga in sesiune continua</t>
  </si>
  <si>
    <t>august 2017-februarie 2018.</t>
  </si>
  <si>
    <t xml:space="preserve">Vor avea loc sesiuni de lansare in </t>
  </si>
  <si>
    <t xml:space="preserve">functie de sumele ramase dupa </t>
  </si>
  <si>
    <t>ultima selectie din luna martie.</t>
  </si>
  <si>
    <t>M1.1/1B</t>
  </si>
  <si>
    <t>M1.2/1C</t>
  </si>
  <si>
    <t>M2.2/2AB</t>
  </si>
  <si>
    <t>M3.1/3A</t>
  </si>
  <si>
    <t xml:space="preserve">M6.2/6A </t>
  </si>
  <si>
    <t>130,648,00</t>
  </si>
  <si>
    <t>78,348,00</t>
  </si>
  <si>
    <t>195,913,00</t>
  </si>
  <si>
    <t xml:space="preserve">M8/6C </t>
  </si>
  <si>
    <t>ianuarie</t>
  </si>
  <si>
    <t>februarie</t>
  </si>
  <si>
    <t>martie</t>
  </si>
  <si>
    <t>aprilie</t>
  </si>
  <si>
    <t>Total general decembrie 2017</t>
  </si>
  <si>
    <t>Total general ianuarie 2018</t>
  </si>
  <si>
    <t>Ianuarie</t>
  </si>
  <si>
    <t>Diferenta</t>
  </si>
  <si>
    <t>Total Sumă Lansată  pe Măsuri</t>
  </si>
  <si>
    <t>s- a lansat in noiembrie 2017</t>
  </si>
  <si>
    <t>restul de  9023,2 euro vor fi realocati catre o alta masura din SDL, in urma unei modificari de SDL</t>
  </si>
  <si>
    <t xml:space="preserve">valoarea proiectelor aflate in curs de evaluare la GAL  este de 462.521,77 euro
</t>
  </si>
  <si>
    <t xml:space="preserve"> din care 1 proiect cu valoarea de 70251 euro  declarat neeligibil OJFIR OT</t>
  </si>
  <si>
    <t>din care 5 proiecte cu valoarea de 200000,5 euro declarate neeligibile OJFIR OT SI OJFIR TR</t>
  </si>
  <si>
    <t>din care 1 proiect declarat neeligibil  cu valoarea de 104210 si suma de 3620 euro a fost taiata din cheltuielile eligibile</t>
  </si>
  <si>
    <t>Au fost depuse 4 proiecte în luna ianuarie, cu o valoare totală de 267.571 de euro. Proiectele sunt in evaluare la GAL.</t>
  </si>
  <si>
    <t xml:space="preserve">7 proiecte respinse la OJFIR Covasna ( incadrare gresita), valoare totala: 290003.38 euro. </t>
  </si>
  <si>
    <t>dintre care 2 proiecte in valoare de 160.663 euro au fost declarate neeligibile la OJFIR</t>
  </si>
  <si>
    <t xml:space="preserve">In perioada 31 oct-14 dec 2017 a fost lansata masura M1, fiind 11 proiecte depuse si selectate cu o valoare eligibila de 917.043 euro. </t>
  </si>
  <si>
    <t>Masura lansata in septembrie 2017 si incheiata in noiembrie 2017.</t>
  </si>
  <si>
    <t>1 proiect  eligibil, neselectat, 1 proiect neeligibil</t>
  </si>
  <si>
    <t>M4/4C</t>
  </si>
  <si>
    <t xml:space="preserve">10,000,64 </t>
  </si>
  <si>
    <t>Măsura 2/1B a fost lansată o dată în anul 2017 în perioada 31.10.2017-04.12.2017, nu s-a depus nici un proiect, urmând a fi deschisă în Martie 2018</t>
  </si>
  <si>
    <t>Măsura 3/1B a fost lansată o dată în anul 2017 în perioada 06.11.2017-06.12.2017, nu s-a depus nici un proiect, urmând a fi deschisă în Martie 2018</t>
  </si>
  <si>
    <t>Măsura 5/3A a fost lansată o dată în anul 2017 în perioada 12.10.2017-12.11.2017, cu prelungire 1/ 12.11.2017-27.11.2017, prelungire 2/ 27.11.2017-12.12.2017, prelungire 3/ 12.12.2017-22.12.2017, s-a depus un proiect în valoare de 200.000.00</t>
  </si>
  <si>
    <t>Măsura 6/6A a fost lansată o dată în anul 2017 în perioada 25.12.2017-31.01.2018, cu prelungire 1/ 31.01.2018-28.02.2018, s-a depus un proiect în valoare de 36.054.00</t>
  </si>
  <si>
    <t>Măsura 7/6A a fost lansată o dată în anul 2017 în perioada 22.12.2017-31.01.2018, cu prelungire 1/ 31.01.2018-28.02.2018, s-a depus un proiect în valoare de 97.990.00</t>
  </si>
  <si>
    <t>Măsura 8/6A a fost lansată o dată în anul 2017  în perioada 12.10.2017-12.11.2017, cu prelungire 1/ 12.11.2017-27.11.2017, prelungire 2/ 27.11.2017-12.12.2017, prelungire 3/ 12.12.2017-22.12.2017, s-au depus două proiecte în valoare de 80.000.00</t>
  </si>
  <si>
    <t>Măsura 10/6B a fost lansată o dată în anul 2017 în perioada 12.10.2017-12.11.2017, cu prelungire 1/ 12.11.2017-27.11.2017, prelungire 2/ 27.11.2017-12.12.2017, prelungire 3/ 12.12.2017-22.12.2017, s-a depus un proiect în valoare de 30.325.68</t>
  </si>
  <si>
    <t>Nu s-a depus nici un proiect în sesiunea de depunere din august 2017, următorul apel se va lansa în aprilie 2018</t>
  </si>
  <si>
    <t>Lansarea apelului în octombrie 2017 cu alocare 56684, suma rămasă după raport selecție 28342 care se va lansa în martie 2018</t>
  </si>
  <si>
    <t>Lansarea apelului în aprilie 2018 - alocare 28.342 Euro</t>
  </si>
  <si>
    <t>Lansarea apelului în februarie 2018 - alocare 566.841 Euro</t>
  </si>
  <si>
    <t>Lansarea apelului in aprilie 2018 -  38.262 Euro</t>
  </si>
  <si>
    <t>Lansarea apelului în martie 2018 - alocare 141.710 Euro</t>
  </si>
  <si>
    <t>Nu s-a depus nici un proiect în sesiunea de depunere din iulie, următorul apel s-a lansat în urma modificării al SDL în luna noiembrie 2017</t>
  </si>
  <si>
    <t>Proiectul a fost declarat neconform la AFIR</t>
  </si>
  <si>
    <t>sesiune prelungită până la 30.03.2018</t>
  </si>
  <si>
    <t>1 proiect eligibil</t>
  </si>
  <si>
    <t xml:space="preserve"> M3/ 6A</t>
  </si>
  <si>
    <t xml:space="preserve">M1/ 6B </t>
  </si>
  <si>
    <t>M4 /2B</t>
  </si>
  <si>
    <t>Februarie</t>
  </si>
  <si>
    <t>au mai ramas 3.022,57 Euro din sesiunea 1</t>
  </si>
  <si>
    <t>2 Proiecte retrase la OJFIR Buzau in valoare de 224.238, Euro</t>
  </si>
  <si>
    <t>1 Proiect retras la OJFIR Buzau in valoare de 30.000 Euro</t>
  </si>
  <si>
    <t>au mai ramas 113.309 Euro din sesiunea 1</t>
  </si>
  <si>
    <t>au mai ramas 91.975,27 Euro din sesiunea 1</t>
  </si>
  <si>
    <t>Nu au fost depuse proiecte in cel de-al doilea Apel de Selectie, suma de 20354.53euro va fi lansata in luna aprilie.</t>
  </si>
  <si>
    <t>Nu au fost depuse proiecte, suma de 356438.80 euro va fi lansata in luna aprilie</t>
  </si>
  <si>
    <t>Nu au fost depuse proiecte, suma de 270000 euro va fi lansata in luna aprilie</t>
  </si>
  <si>
    <t>Nu au fost depuse proiecte in cel de-al doilea Apel de Selectie, suma de 40377.42euro va fi lansata in luna aprilie</t>
  </si>
  <si>
    <t>A fost depus un proiect in cadrul celui de-al doilea Apel de Selectie, suma ramasa va fi lansata in luna aprilie(69414euro)</t>
  </si>
  <si>
    <t>Masura urmeaza sa fie lansata pentru prima data in luna aprilie.</t>
  </si>
  <si>
    <t>Nu au fost depuse proiecte in cel de-al doilea Apel de selectie, suma de 132006.82euro va fi lansata in luna aprilie.</t>
  </si>
  <si>
    <t>Depus un singur proiect(neconform), suma de 180000euro va fi lansata in luna aprilie</t>
  </si>
  <si>
    <t>Au fost depuse 2 proiecte, suma de 30.026,56euro va fi lansata in luna aprilie.</t>
  </si>
  <si>
    <t>realocare 99.271,63 euro</t>
  </si>
  <si>
    <t>ramane o diferenta de 0,83 euro</t>
  </si>
  <si>
    <t>ramane o diferenta de 0,98 euro</t>
  </si>
  <si>
    <t>se deschide in 2018</t>
  </si>
  <si>
    <t>au fost necesare unele adaptari ale ghidului cf. unor clarificari primite de la AFIR</t>
  </si>
  <si>
    <t>valoare actualizata dupa ultimul raport de selectie</t>
  </si>
  <si>
    <t>1 proiect retras, 2 proiect contractat (30000)</t>
  </si>
  <si>
    <t>Un proiect selectat a fost declarat neeligibil la OJFIR</t>
  </si>
  <si>
    <t>ses a 4 a</t>
  </si>
  <si>
    <t>ses  inchisă, se redeschide in ses a 3 a</t>
  </si>
  <si>
    <t>sesiune inchisă , redeschidere sesiunea a 3a</t>
  </si>
  <si>
    <t>9 proiecte in evaluare AFIR, redeschidere sesiunea 3</t>
  </si>
  <si>
    <t>ses a 3 a</t>
  </si>
  <si>
    <t>ses a 2 a inchisă, redeschidere sesiunea a 3 a</t>
  </si>
  <si>
    <t>La nivel de OJFIR A fost retras 2 proiecte</t>
  </si>
  <si>
    <t xml:space="preserve">2 Raporte de selectie </t>
  </si>
  <si>
    <t xml:space="preserve">Raport de selectie +proiect neeligibil </t>
  </si>
  <si>
    <t>Raport de selectie nr. 130 / 14.02.2018</t>
  </si>
  <si>
    <t xml:space="preserve">Raport de selectie  nr. 720/24.10.2017 </t>
  </si>
  <si>
    <t>Raport de selectie nr. 131 / 14.02.2018</t>
  </si>
  <si>
    <t>Raport de selectie nr. 132 / 14.02.2018</t>
  </si>
  <si>
    <t>Apel de selecție închis în data de 30 ianuarie 2018. În perioada următoare va fi lansat un nou apel de selecție.</t>
  </si>
  <si>
    <t>Apel de selecție închis în data de 15 ianuarie 2018</t>
  </si>
  <si>
    <t>prelungit pănă la 30.03.2018</t>
  </si>
  <si>
    <t>prelungit pănă la 30.03.2019</t>
  </si>
  <si>
    <t>5 pr.contractate, 1 proiect neeligibil</t>
  </si>
  <si>
    <t>*197.573 proiect contractat</t>
  </si>
  <si>
    <t>*57.152 proiect neeligibil la AFIR      *45.494 proiect contractat</t>
  </si>
  <si>
    <t>pentru cei 880.310,30 Euro ramasi se va deschide apel de selectie in luna martie 14.03.2018</t>
  </si>
  <si>
    <t>sesiune deschisa in 14.03.2018</t>
  </si>
  <si>
    <t>1 proiect selectat de catre OJFIR.
suma de 270.030 euro a fost realocata conform notei MADR nr. 233737/23.01.2018</t>
  </si>
  <si>
    <t>3 proiecte au fost retrase de solicitanti;
3 proiecte au fost respinse de catre OJFIR;
Valoarea proiectelor resprinse si retrase este de 180.000 euro.
2 proiecte in evaluare la OJFIR</t>
  </si>
  <si>
    <t>Suma ramasa din alocarea masurii de M3.4/ 6B este de  237.015,30 euro, in urma raportului de selectie fiind selectate 17 proiecte eligibile in valoare de 1017286,7.</t>
  </si>
  <si>
    <t>Sesiunile au fost inchise fara a se depune proiecte.</t>
  </si>
  <si>
    <t>In cadrul masurii M1/6B, in prima sesiune de deschidere nu au fost depuse proiecte la GAL PARANG. In cea de-a doua sesiune au fost depuse 9 proiecte, din care au fost selectate 8 proiecte.</t>
  </si>
  <si>
    <t>In cadrul masurii M1/6B, in prima sesiune de deschidere, inchisa la termen, nu au fost depuse proiecte la GAL GILORT si a fost redeschisa in decembrie 2017. In cea de-a doua sesiune s-au depus un nr. de 9 proiecte, din care au fost selectate 8 proiecte.</t>
  </si>
  <si>
    <t>Suma ramasa din alocarea masurii de M3/6B este de  422.553,00 euro, in urma raportului de selectie fiind selectate 4 proiecte eligibile.</t>
  </si>
  <si>
    <t>Apel de selecție lansat în perioada 29.12.2017 -23.01.2018 cu prelungire până în data de 08.02.2018</t>
  </si>
  <si>
    <t>Apel de selecție lansat în perioada 29.12.2017 -23.01.2018 cu prelungire până în data de 08.02.2018 nu s-a depus nici un proiect</t>
  </si>
  <si>
    <t>Măsura 1/1A - Va fi lansata in 2018</t>
  </si>
  <si>
    <t>Măsura M9/6B - va fi lansată în 2018</t>
  </si>
  <si>
    <t>Lansare apelului in 02.09.2018 - alocare 156.061</t>
  </si>
  <si>
    <t>Primul apel a fost lansat în septembrie 2017, cu alocare de 604.735,00 Euro. Nu s-a depus nici un proiect. Următorul apel se va relansa în luna aprilie 2018.</t>
  </si>
  <si>
    <t xml:space="preserve">Primul apel a fost lansat în septembrie 2017, cu alocare de 795.909,00 Euro. S-au depus 3 proiecte în valoare de 128.266,00 Euro. Suma rămasă 667.643,00. Următorul apel se va relansa în luna aprilie 2018. </t>
  </si>
  <si>
    <t xml:space="preserve">Primul apel a fost lansat în septembrie 2017, cu alocare de 819.318,00 Euro. S-au depus 9 proiecte în valoare de 449.991,14 Euro. Suma rămasă 369.326,86. Următorul apel se va relansa în luna aprilie 2018. </t>
  </si>
  <si>
    <t>M5C</t>
  </si>
  <si>
    <t>M5A</t>
  </si>
  <si>
    <t>in derulare</t>
  </si>
  <si>
    <t>Martie</t>
  </si>
  <si>
    <t>Total general martie 2018</t>
  </si>
  <si>
    <t>Total general februarie 2018</t>
  </si>
  <si>
    <t xml:space="preserve">A fost semnat 1 contract de finantare. Au fost depuse la OJFIR 5 proiecte cu o valoare totala de 220.000 de euro. Doua proiecte au fost respinse ca neeligibile, iar alte 3 au primit notificari de selectie a proiectelor.  In data de 01.03.2018 au fost semnate 2 contracte de finantare. </t>
  </si>
  <si>
    <t xml:space="preserve">Au fost semnate 6 contracte de finanțare. 2 proiecte cu o valoare totală de 120.000 de euro au fost depuse la OJFIR. </t>
  </si>
  <si>
    <t>Proiectul a fost selectat la nivelul CRFIR 7 Centru si urmeaza sa semneze contractul de finantare</t>
  </si>
  <si>
    <t>platit la AFIR</t>
  </si>
  <si>
    <t>depus la AFIR</t>
  </si>
  <si>
    <t>4 contractate</t>
  </si>
  <si>
    <t>Măsura 2 se va lansa in 02.04.2018 cu o alocare pe sesiune de 225.000 euro. Mentionam faptul că alocarea pe sesiune este diminuată fața de anul 2017, datorita modificării de strategie nr.1/2018, în urma căreia s-au transferat 70.537,32 euro de la M2 la M6.</t>
  </si>
  <si>
    <t>Va avea sesiune continua de depunere pana lafinalul anului  2017 cu comitet de selectie lunar , daca este cazul. Menționăm faptul că ă alocarea pe sesiune este majorată fața de anul 2017, datorita modificării de strategie nr.1/2018, în urma căreia s-au transferat 70.537,32 euro de la M2 la M6.</t>
  </si>
  <si>
    <t>Apel de selecție lansat în perioada 20 septembrie - 31 octombrie 2017, cu prelungire 1 până în data de 30 noiembrie 2017, cu prelungire 2 până în data de 15.12.2017. Raportul de Selectie a fost in data de 12.02.2018. Menționăm faptul că măsura M7/6B se va deschide cu o alocare de 51.716 euro, valoare rămasă din sesiunea deschisa in anul 2017.</t>
  </si>
  <si>
    <t xml:space="preserve">1 proiect retras </t>
  </si>
  <si>
    <t>**În urma verificării de către AFIR  proiectelor din sesiunea 1 /2017, 2 cereri de finanțare au fost declarate neconforme și restul de 3 cereri au fost retrase în vederea rezolvării neconformităților.</t>
  </si>
  <si>
    <t>1 proiect retras 81.165 + 1 proiect semnat contract de finantare 100.000</t>
  </si>
  <si>
    <t>2 proiecte retrase, 4 proiecte eligibile, 1 proiect neeligibil, 3 contracte de finantare semnate</t>
  </si>
  <si>
    <t>1 contract de finantare semnat 39.896</t>
  </si>
  <si>
    <t>35.000 euro proiect neeligibil OJFIR BV</t>
  </si>
  <si>
    <t>lansare Apel 2- in prima sesiune nu s-a depus nici un proiect</t>
  </si>
  <si>
    <t>lansata pana in 11.05.2018</t>
  </si>
  <si>
    <t>lansata pana in 30.04.2018</t>
  </si>
  <si>
    <t>trebuie sa facem modificare de strategie</t>
  </si>
  <si>
    <t>modificare de strategie transmisa de aprox. 1 luna, in curs de verificare</t>
  </si>
  <si>
    <t>proiecte in evaluare</t>
  </si>
  <si>
    <t>nu s-a depus nici un proiect</t>
  </si>
  <si>
    <t>respinse la OJFIR /lansare pe 10 zile</t>
  </si>
  <si>
    <t>in evaluare</t>
  </si>
  <si>
    <t>Aprilie</t>
  </si>
  <si>
    <t>Total general aprilie 2018</t>
  </si>
  <si>
    <t>Realoc. 71.000 de la M3/6A</t>
  </si>
  <si>
    <t>Real. 44.000 de la3/6A; 109.280,79 de la 4/6B;126719,21 de la 6/6B</t>
  </si>
  <si>
    <t>Nu s-au depus proiecte în urma ultimului apel</t>
  </si>
  <si>
    <t>132.868,37</t>
  </si>
  <si>
    <t>sesiunea inchisa fara proiecte depuse</t>
  </si>
  <si>
    <t>sesiune în derulare</t>
  </si>
  <si>
    <t>sesiunea 1 , fara proiecte selectate, sesiunea 2 , 2 proiecte selectate</t>
  </si>
  <si>
    <t>sesiunea 1 inchisa fara proiecte depuse, redeschisa in martie</t>
  </si>
  <si>
    <t>sesiunea2 deschisa ăn martie</t>
  </si>
  <si>
    <t>Masura a fost lansata in luna ianuarie 2018</t>
  </si>
  <si>
    <t>La nivel de verificare la OJ au fost selectate 6 proiecte in valoare de 300.000 euro, s-a mai facut o realocare, iar sesiunea se va redechide in luna aprilie 2018, cu disponibilul de 150.000 euro, pentru 3 proiecte.</t>
  </si>
  <si>
    <t>Masura a fost lansata in luna februarie 2018</t>
  </si>
  <si>
    <t>Masura va fi lansata in luna aprilie 2018</t>
  </si>
  <si>
    <t xml:space="preserve">Masura a fost  lansata in luna ianuarie 2018, s-a facut o realocare de 80.000, iar suma totala a fost schimbata. </t>
  </si>
  <si>
    <t xml:space="preserve"> S-a decis suplimentarea sumei si deschiderea unei noi sesiuni în 2018, în cursul lunii mai</t>
  </si>
  <si>
    <t xml:space="preserve"> Banii vor fii realocați prin modificare de SDL către alte măsuri,in cursul lunii mai.Dupa aprobarea modificarilor va fi aprobat noul calendar al sesiunilor 2018.</t>
  </si>
  <si>
    <t>S-au realocat bani in vederea deschiderii unei noi sesiuni in luna mai</t>
  </si>
  <si>
    <t xml:space="preserve"> Se va deschide o nouă sesiune în luna mai 2018, dupa aprobarea modificarii SDL si aprobarea noului Calendar al sesiunilor 2018.</t>
  </si>
  <si>
    <t>au mai ramas 79.870 Euro din ses. 1</t>
  </si>
  <si>
    <t>M5.6A</t>
  </si>
  <si>
    <t>M6.2A</t>
  </si>
  <si>
    <t>M7.6B</t>
  </si>
  <si>
    <t>Sesiunea a II-a a fost lansată inițial în perioada 30.01.2018-28.02.2018, însă a fost anulată prin adresa nr. 50/30.01.2018, înregistrată la CDRJ cu nr. 9057/30.01.2018</t>
  </si>
  <si>
    <t>1 proiect in valoare de 79000  a fost neeligibil</t>
  </si>
  <si>
    <t>1 proiect eligibil  cu o valoare de 37.374 euro,                                       1 proiect retras -68.095 euro;                                      1 proiect neeligibil-100.000 euro</t>
  </si>
  <si>
    <t xml:space="preserve">1 proiect contractat 50.000 euro,                                       1 proiect retras -70.000 euro;                                      1 proiect neeligibil-50.000 euro, 2 proiecte in valoare de 140.000 sunt in evaluare </t>
  </si>
  <si>
    <t>in martie au mai fost selectate 12 proiecte in valoare de 883.500 euro</t>
  </si>
  <si>
    <t>4 proiecte  selectate la GAL si depuse la AFIR</t>
  </si>
  <si>
    <t xml:space="preserve">4 proiecte  selectate la GAL si depuse la AFIR , 3 proiecte sunt in asteptare </t>
  </si>
  <si>
    <t>1 proiect selectat la GAL  , 2 proiecte sunt in asteptare la GAL</t>
  </si>
  <si>
    <t xml:space="preserve">Din cele 9 proiecte selectate, 8 sunt contractate în valoare de 877,189.30 euro.
</t>
  </si>
  <si>
    <t>realocare sume conform modificare SDL nr.3</t>
  </si>
  <si>
    <t>40,000 cu Raport Suplimentar de Selectie</t>
  </si>
  <si>
    <t>2 proiecte declarate neeligibile de catre AFIR, in valoare totala de 79,676</t>
  </si>
  <si>
    <t>Alocarea Financiară a SDL 19.2</t>
  </si>
  <si>
    <t>Valoarea nerambursabila a proiectelor selectate</t>
  </si>
  <si>
    <t>Raport de selectiea</t>
  </si>
  <si>
    <t>Apel inchis-0 proiecte</t>
  </si>
  <si>
    <t>Raport de selectie, neeligibil la OJFIR</t>
  </si>
  <si>
    <t>Sesiune inchisa, 1 proiect selectat la nivel de GAL</t>
  </si>
  <si>
    <t>Fonduri epuizate</t>
  </si>
  <si>
    <t xml:space="preserve"> 6 proiecte declarate eligibile la OJFIR, 1 proiect in curs de evaluare la CRFIR</t>
  </si>
  <si>
    <t>3 proiecte depuse, 3 proiecte selectate</t>
  </si>
  <si>
    <t>Raport de selectie nr. 611 / 30.07.2018</t>
  </si>
  <si>
    <t>Apelul de selectie Nr.1/2018 pe masura M1/1C a fost inchis si nu au fost depuse proiecte</t>
  </si>
  <si>
    <t>4 contracte semnate (242.557 euro) + 1 proiect reziliat (86.996 euro) +  1 proiect in asteptare (113418 euro)</t>
  </si>
  <si>
    <t>2 proiecte contractate, platita prima transa</t>
  </si>
  <si>
    <t>1 proiect depus, in evaluare</t>
  </si>
  <si>
    <t>2 proiecte depuse, in evaluare</t>
  </si>
  <si>
    <t>10 contractate,3 notificate spre contractare</t>
  </si>
  <si>
    <t>Raport final</t>
  </si>
  <si>
    <t>1 proiect in evaluare</t>
  </si>
  <si>
    <t>măsură eliminată</t>
  </si>
  <si>
    <t>Raport de selectie din 31.08.2018</t>
  </si>
  <si>
    <t>Raport de selectie din 31.08.2019</t>
  </si>
  <si>
    <t>Raport de selectie din 05.07.2018</t>
  </si>
  <si>
    <t>Raport de selectie din 10.08.2019</t>
  </si>
  <si>
    <t>Raport de selectie din 29.12.2017</t>
  </si>
  <si>
    <t>s-a lansat in luna mai pe 3 luni, s-a prelungit pana pe 17.09.2018</t>
  </si>
  <si>
    <t>se lanseaza in luna noiembrie</t>
  </si>
  <si>
    <t>Raport de selectie de pe 29.12.2017</t>
  </si>
  <si>
    <t xml:space="preserve">3 Raporte de selectie </t>
  </si>
  <si>
    <t xml:space="preserve">2Raport de selectie </t>
  </si>
  <si>
    <t>2Raport de selectie + proiect neeligibil</t>
  </si>
  <si>
    <t>Sesiune inchisa, 3 proiecte selectate la nivel de GAL si 2 contractate</t>
  </si>
  <si>
    <t>Sesiune inchisa, 1 proiect contractat</t>
  </si>
  <si>
    <t>Sesiune inchisa,4 proiecte selectate la nivel de GAL</t>
  </si>
  <si>
    <t>Raport de selectie nr. 68/16.08.2017.Raport de selectie nr. 106/22.03.2018 - nu a fost depus niciun proiect.Suma ramasa disponibila 61582</t>
  </si>
  <si>
    <t>1 proiect selectat si 1 proiect in evaluare</t>
  </si>
  <si>
    <t>M12/1C</t>
  </si>
  <si>
    <t>Masura nou introdusa prin Nota aprobare DGDR AM PNDR nr 216490/24.08.2018</t>
  </si>
  <si>
    <t>Raport de selectie, neeligibil la OJFIR si Masura eliminata prin Nota aprobare DGDR AM PNDR nr 216490/24.08.2018</t>
  </si>
  <si>
    <t>Raport de selectie si alocare crescuta prin modificare de strategie</t>
  </si>
  <si>
    <t>Raport de selectie si Raport de Selectie Suplimentar in urma cresterii alocarii prin modif de strategie</t>
  </si>
  <si>
    <t>Raport de selectie si cresterea alocarii prin modif de strategie</t>
  </si>
  <si>
    <t>Raport de selectie si diminuarea alocarii prin modif de strategie</t>
  </si>
  <si>
    <t>Alocare financiara diminuata prin modif de strategie</t>
  </si>
  <si>
    <t>Raport de selectie si alocarea a fost diminuata prin modif de strategie</t>
  </si>
  <si>
    <t>Apel de selectie 02.03.2018-31.05.2018, 2 proiecte depuse conforme</t>
  </si>
  <si>
    <t>Apel de selectie 02.03.2018-31.05.2018, 0 proiecte depuse</t>
  </si>
  <si>
    <t>Apel de selectie 29.11.2017 - 02.02.2018, 5 proiecte depuse, conforme din care 2 proiecte contractate</t>
  </si>
  <si>
    <t>Apel de selectie 02.03.2018-30.04.2018, 3 proiecte depuse contractate</t>
  </si>
  <si>
    <t>Apel de selectie 02.03.2018-30.04.2018, 2 proiecte depuse, conforme</t>
  </si>
  <si>
    <t>Apel de selectie 02.03.2018-30.04.2018, 5 proiecte depuse conforme</t>
  </si>
  <si>
    <t>in contractare</t>
  </si>
  <si>
    <t>6 contractate</t>
  </si>
  <si>
    <t>8 contractate</t>
  </si>
  <si>
    <t>sesiune inchisa</t>
  </si>
  <si>
    <t>Apel de selecție nr.1  inchis in data de 09.01.2018 - s-au depus 3 proiecte, si s-au semnat contractele de finantare</t>
  </si>
  <si>
    <t>APEL DE SELECTIE INCHIS - S-A DEPUS UN PROIECT CU VALOAREA DE 22473 EURO.</t>
  </si>
  <si>
    <t>APEL DE SELECTIE INCHIS, S-A DEPUS UN PROIECT CU VALOAREA DE 62530 EURO.</t>
  </si>
  <si>
    <t>MASURA VA FI LANSATA IN PERIOADA AUGUST -DECEMBRIE 2018</t>
  </si>
  <si>
    <t>APEL DE SELECTIE INCHIS - S-AU DEPUS 2 PROIECTE. UN PROIECT  A FOST DECLARAT ELIGIBIL, CU VALOAREA PUBLICA DE 40,000 EURO, UN PROIECT A FOST DECLARAT NEELIGIBIL, CU VALOAREA PUBLICA DE 40,000 EURO. PROIECTUL ELIGIBIL, SE AFLA IN EVALUARE LA OJFIR IASI</t>
  </si>
  <si>
    <t>APEL DE SELECTIE INCHIS - NU S-A DEPUS NICI UN PROIECT</t>
  </si>
  <si>
    <t>APEL DE SELECTIE INCHIS IN DATA DE 18.05.2018 - S-AU DEPUS 3 PROIECTE. ACESTEA AU FOST DECLARATE ELIGIBILE LA NIVEL GAL. VALOAREA LOR PUBLICA TOTALA ESTE DE 125577 EURO.</t>
  </si>
  <si>
    <t>A fost mutată sesiunea, cu începere pe 03 septembrie 2018</t>
  </si>
  <si>
    <t>A fost mutată sesiunea, cu începere în luna octombrie 2018</t>
  </si>
  <si>
    <t>M 4.3.</t>
  </si>
  <si>
    <t>M 4.4.</t>
  </si>
  <si>
    <t>M 4.5.</t>
  </si>
  <si>
    <t>sesiune deschisa (3 sept 2018)</t>
  </si>
  <si>
    <t>Proiectul este contractat la AFIR</t>
  </si>
  <si>
    <t>Proiectele sunt contractate (sesiune deschisa-3 sept 2018)</t>
  </si>
  <si>
    <t>Modificare de Strategie Nr.4 in curs de aprobare-Dupa aprobarea Strategiei vom lansa in septembrie</t>
  </si>
  <si>
    <t>Proiectele sunt contractate la AFIR -sesiune deschisa (3 sept 2018)</t>
  </si>
  <si>
    <t>Asociația Grupul de Acțiune Locală SIRET-MOLDOVA</t>
  </si>
  <si>
    <t>Proiectele au fost depuse la OJFIR în data de 31.05.2018</t>
  </si>
  <si>
    <t>82636,72</t>
  </si>
  <si>
    <t>Dosarul cererii de finanțare a fost depus la OJFIR Neamț în data de 13.04.2018</t>
  </si>
  <si>
    <t>Raport selectie 06.10.2017 - 6 proiecte(5 au semnat contractul si unul a fost retras) si raport selectie 05.01.2018 - 1 proiect(a semnat contractul) + Raport selectie 4.05.2018 - 3 proiecte selectate (2 au semnat contractul, 1 in curs de contractare) + un proiect depus in mai 2018 - in curs de contractare</t>
  </si>
  <si>
    <t>Raport selectie 05.01.2018 - 4 proiecte selectate (3 au semnat contractul de finantare - unul retras de la AFIR) + Raport selectie 4.05.2018 - 2 proiecte selectate (din care unul  este in curs de contractare si unul retras de la GAL )</t>
  </si>
  <si>
    <t>15559,80</t>
  </si>
  <si>
    <t>Raport selectie 05.01.2018 - 1 proiect (neeligibil in urma raportului CRFIR Iasi de pe 02 aprilie 2018) - la apelul de selectie din mai 2018 s-a depus un proiect care se afla in curs de contractare</t>
  </si>
  <si>
    <t>Raport selectie 4.05.2018, 2 proiecte selectate, contractate</t>
  </si>
  <si>
    <t>Raport selectie 05.01.2017 - 1 proiect contractat la AFIR (contract reziliat)+ Raport selectie 4.05.2018 - inca 3 proiecte selectate (1 contractat, 2 neeligibile) - s-a redistribuit suma aferenta celor 2 proiecte neeligibile</t>
  </si>
  <si>
    <t>Raport selectie 06.10.2017 - 2 proiecte (contracte semnate, avansul virat in cont, s-au demarat achizitiile), raport selectie 05.01.2017 - 3 proiecte (contractate) + Raport selectie 4.05.2018 - inca 1 proiect contractat</t>
  </si>
  <si>
    <t>sesiune deschisa</t>
  </si>
  <si>
    <t>10 proiecte eligibile si selectate de CRFIR</t>
  </si>
  <si>
    <t>2 proiecte neeligibile CRFIR</t>
  </si>
  <si>
    <t>Proiecte contractate in valoare de 654097 euro.  Valoarea de 34467 va fi realocata acestei masuri prin modificare de SDL.</t>
  </si>
  <si>
    <t>2 proiecte in evaluare la OJFIR in valoare de 80000 euro</t>
  </si>
  <si>
    <t>Un proiect retras in valoare de 48380 euro si un proiect in evaluare la CRFIR</t>
  </si>
  <si>
    <t>4 proiecte notificate pentru contractare in valoare de 323632 euro</t>
  </si>
  <si>
    <t>Proiect in evaluare la CRFIR</t>
  </si>
  <si>
    <t>Proiectul pe M1 a carei valoare publica este de 39871.00  a fost declarat neeligibil la OJFIR; Un proiect in valoare publica de 38565.89 euro este in evalaure la OJFIR Vaslui.</t>
  </si>
  <si>
    <t>Un proiect pe M4 a fost declarat neeligibil la OJFIR Vaslui. Un ultim proiect in valoare de 70000 euro este in evaluare la OJFIR Vaslui</t>
  </si>
  <si>
    <t xml:space="preserve">Pentru M6.6B s-a lansat apel 1 in oct.2017 pe total suma alocata de 1.111.996 euro. S-au selectat la nivel de GAL 6 proiecte cu valoarea totala de 842.027 euro. </t>
  </si>
  <si>
    <t>alocare majorata prin modificare SDL</t>
  </si>
  <si>
    <t>alocare diminuata prin modficare SDL</t>
  </si>
  <si>
    <t>proiect neeligibil, relansare apel in octombrie</t>
  </si>
  <si>
    <t>1 proiecte neselectat (15.000)</t>
  </si>
  <si>
    <t>1 proiecte neselectat (40.000 euro)</t>
  </si>
  <si>
    <t xml:space="preserve">Masura a fost lansata si au fost depuse 2 proiecte, dintre care: un proiect a fost declarat eligibil la AFIR si contractat (valoare 44837 euro) si un proiect a fost declarat neconform la AFIR                                               </t>
  </si>
  <si>
    <t>Valoarea proiectelor contractate a fost de 560249 euro. Diferenta intre valoarea selectata si cea contractata a fost la 3 proiecte, unde TVA-ul a fost trecut in coloana de neeligibil.</t>
  </si>
  <si>
    <t xml:space="preserve">Masura a fost lansata si a fost depus 1 proiect, care a fost declarat neconform la AFIR                                               </t>
  </si>
  <si>
    <t>Masura a fost lansata si a fost depus 1 proiect care a fost declarat neconform la AFIR.</t>
  </si>
  <si>
    <t>-</t>
  </si>
  <si>
    <t>Nu a fost depuse proiecte.</t>
  </si>
  <si>
    <t>Ambele proiecte au fost declarateeligibile la AFIR, urmand sa fie contractate in perioada urmatoare.</t>
  </si>
  <si>
    <t>Proiectele sunt in evaluare la AFIR.</t>
  </si>
  <si>
    <t>Apelul de selectie Nr.1/2018 pe masura M7/6B a fost inchis si nu au fost depuse proiecte</t>
  </si>
  <si>
    <t xml:space="preserve">4 Raporte de selectie </t>
  </si>
  <si>
    <t xml:space="preserve">3 Raporte de selectie ;  sesiune deschisa; proiect neeligibil </t>
  </si>
  <si>
    <t>3 Raporte de selectie +   sesiune inchisa(nu au fost depuse proiecte in cele 3 apeluri)</t>
  </si>
  <si>
    <t>2 Raporte de selectie + sesiune deschisa (nu au fost depuse proiecte in cele doua apeluri )</t>
  </si>
  <si>
    <t>7 proiecte depuse, 3 retrase, 4 selectate</t>
  </si>
  <si>
    <t>lansarea a fost decalată pentru luna decembrie  2018 fața de mai 2018  prevăzută inițial</t>
  </si>
  <si>
    <t>lansarea a fost decalată pentru luna decembrie  2018 fața de iunie 2018  prevăzută inițial</t>
  </si>
  <si>
    <t>lansarea a fost decalată pentru luna octombrie 2018 fata de luna iulie prevăzută inițial</t>
  </si>
  <si>
    <t>lansarea a fost decalată pentru luna decembrie 2018 față de august 2018</t>
  </si>
  <si>
    <t>lansarea a fost decalată pentru luna noiembrie 2018 față de septembrie 2018</t>
  </si>
  <si>
    <t>un proiect depus, in evaluare, conform</t>
  </si>
  <si>
    <t>Pentru Masura 1 nu a fost depus niciun proiect, motiv pentru care in luna octombrie relansam aceasta Masura</t>
  </si>
  <si>
    <t>Asociatia G.A.L. Codrii Pascanilor</t>
  </si>
  <si>
    <t>Iasi</t>
  </si>
  <si>
    <t xml:space="preserve">Masura a fost lansata si au fost depuse 6 proiecte la GAL, toate declarate eligibile la AFIR.                                               </t>
  </si>
  <si>
    <t xml:space="preserve">M05/6A </t>
  </si>
  <si>
    <t xml:space="preserve">M03/2A </t>
  </si>
  <si>
    <t xml:space="preserve">Masura a fost lansata si au fost depuse 4 proiecte, care au fost declarate eligibile la AFIR                                               </t>
  </si>
  <si>
    <t xml:space="preserve">M04/2B </t>
  </si>
  <si>
    <t>Masura a fost lansata si a fost depus 1 proiect selectat la nivel de GAL</t>
  </si>
  <si>
    <t>M01/1A</t>
  </si>
  <si>
    <t>Masura va fi lansata in anul 2019</t>
  </si>
  <si>
    <t>Nu au fost depuse proiecte.</t>
  </si>
  <si>
    <t xml:space="preserve"> Un Contract de finantare semnat.  Suma  disponibila pe masura 361225.28 euro aprobata  prin  Nota nr. 216503B/21.08.2018.</t>
  </si>
  <si>
    <t>Raport de selectie nr. 108/22.03.2018 - un proiect selectat la GAL, declarat neeligibil OJFIR. Suma disponibila pe masura 147796,28 euro</t>
  </si>
  <si>
    <t>Suma disponibila 10715,23 aprobata prin Nota nr. 216503B/21.08.2018. Se va lansa in cursul anului 2019.</t>
  </si>
  <si>
    <t>Raport de selectie nr. 109/22.03.2018. 3 proiecte contractate. Suma disponibila 505946.21 euro aprobata  prin  Nota nr. 216503B/21.08.2018.</t>
  </si>
  <si>
    <t>Raport de selectie nr. 70/16.08.2017. Raport de selectie nr. 110/22.03.2018. 1 proiect neeligibil la OJFIR, 3 proiecte in evaluare la OJFIR.Suma disponibila pe masura 30021.73 aprobata prin Nota nr. 216503B/21.08.2018</t>
  </si>
  <si>
    <t>Raport de selectie nr. 71/16.08.2017.  Erata la Raportul de selectie nr. 71/16.08.2017.Raport de selectie nr. 111 /22.03.2018. 10 proiecte contractate, 5 proiecte in evalure la CRFIR. Suma ramasa disponibila 362084.93 euro</t>
  </si>
  <si>
    <t xml:space="preserve">Suma disponibila 36582.56 euro aprobata prin Nota 216503B/21.08.2018. </t>
  </si>
  <si>
    <t>Valoarea proiectelor selectate  a fost de 40.846. AU fost depuse 2 proiecte din care 1 a fost declarat neconform avand valoarea de 54.400,00 euro, ramanand astfel ca valoare publica eligibila a proiectelor selectate suma de 40.846,00 euro. In luna noiembrie vom relansa masura cu valoare ramasa disponibla de 123.322,66 euro.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</si>
</sst>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_l_e_i_-;\-* #,##0.00\ _l_e_i_-;_-* &quot;-&quot;??\ _l_e_i_-;_-@_-"/>
  </numFmts>
  <fonts count="34"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rgb="FF3F3F76"/>
      <name val="Calibri"/>
      <family val="2"/>
      <scheme val="minor"/>
    </font>
    <font>
      <b/>
      <sz val="11"/>
      <color theme="1"/>
      <name val="Calibri"/>
      <family val="2"/>
      <charset val="238"/>
      <scheme val="minor"/>
    </font>
    <font>
      <sz val="11"/>
      <name val="Calibri"/>
      <family val="2"/>
      <charset val="238"/>
      <scheme val="minor"/>
    </font>
    <font>
      <b/>
      <sz val="11"/>
      <name val="Calibri"/>
      <family val="2"/>
      <charset val="238"/>
      <scheme val="minor"/>
    </font>
    <font>
      <sz val="11"/>
      <color rgb="FF000000"/>
      <name val="Calibri"/>
      <family val="2"/>
      <charset val="238"/>
      <scheme val="minor"/>
    </font>
    <font>
      <b/>
      <u val="double"/>
      <sz val="14"/>
      <color theme="1"/>
      <name val="Calibri"/>
      <family val="2"/>
      <scheme val="minor"/>
    </font>
    <font>
      <sz val="11"/>
      <color rgb="FF9C0006"/>
      <name val="Calibri"/>
      <family val="2"/>
      <charset val="238"/>
      <scheme val="minor"/>
    </font>
    <font>
      <u/>
      <sz val="11"/>
      <color theme="10"/>
      <name val="Calibri"/>
      <family val="2"/>
      <charset val="238"/>
      <scheme val="minor"/>
    </font>
    <font>
      <u/>
      <sz val="11"/>
      <color theme="10"/>
      <name val="Calibri"/>
      <family val="2"/>
      <scheme val="minor"/>
    </font>
    <font>
      <sz val="11"/>
      <color rgb="FFFF0000"/>
      <name val="Calibri"/>
      <family val="2"/>
      <scheme val="minor"/>
    </font>
    <font>
      <sz val="11"/>
      <color rgb="FF3F3F76"/>
      <name val="Calibri"/>
      <family val="2"/>
      <charset val="238"/>
      <scheme val="minor"/>
    </font>
    <font>
      <sz val="11"/>
      <color theme="1"/>
      <name val="Calibri"/>
      <family val="2"/>
      <scheme val="minor"/>
    </font>
    <font>
      <sz val="11"/>
      <name val="Calibri"/>
      <family val="2"/>
      <scheme val="minor"/>
    </font>
    <font>
      <b/>
      <sz val="10"/>
      <name val="Calibri"/>
      <family val="2"/>
      <charset val="238"/>
      <scheme val="minor"/>
    </font>
    <font>
      <sz val="11"/>
      <color rgb="FFFF0000"/>
      <name val="Calibri"/>
      <family val="2"/>
      <charset val="238"/>
      <scheme val="minor"/>
    </font>
    <font>
      <sz val="11"/>
      <color indexed="8"/>
      <name val="Calibri"/>
      <family val="2"/>
    </font>
    <font>
      <sz val="11"/>
      <name val="Calibri"/>
      <family val="2"/>
      <charset val="238"/>
    </font>
    <font>
      <b/>
      <sz val="11"/>
      <name val="Calibri"/>
      <family val="2"/>
      <charset val="238"/>
    </font>
    <font>
      <sz val="10"/>
      <name val="Calibri"/>
      <family val="2"/>
      <charset val="238"/>
      <scheme val="minor"/>
    </font>
    <font>
      <sz val="11"/>
      <color theme="0"/>
      <name val="Calibri"/>
      <family val="2"/>
      <charset val="238"/>
      <scheme val="minor"/>
    </font>
    <font>
      <u/>
      <sz val="11"/>
      <name val="Calibri"/>
      <family val="2"/>
      <charset val="238"/>
      <scheme val="minor"/>
    </font>
    <font>
      <sz val="10"/>
      <name val="Calibri"/>
      <family val="2"/>
      <charset val="238"/>
    </font>
    <font>
      <u/>
      <sz val="10"/>
      <name val="Calibri"/>
      <family val="2"/>
      <charset val="238"/>
      <scheme val="minor"/>
    </font>
    <font>
      <sz val="9"/>
      <name val="Calibri"/>
      <family val="2"/>
      <charset val="238"/>
      <scheme val="minor"/>
    </font>
    <font>
      <sz val="12"/>
      <name val="Calibri"/>
      <family val="2"/>
      <charset val="238"/>
      <scheme val="minor"/>
    </font>
    <font>
      <b/>
      <sz val="9"/>
      <name val="Calibri"/>
      <family val="2"/>
      <charset val="238"/>
      <scheme val="minor"/>
    </font>
  </fonts>
  <fills count="15">
    <fill>
      <patternFill patternType="none"/>
    </fill>
    <fill>
      <patternFill patternType="gray125"/>
    </fill>
    <fill>
      <patternFill patternType="solid">
        <fgColor rgb="FFFFCC99"/>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rgb="FFFFC7CE"/>
      </patternFill>
    </fill>
    <fill>
      <patternFill patternType="solid">
        <fgColor theme="5" tint="0.59999389629810485"/>
        <bgColor indexed="64"/>
      </patternFill>
    </fill>
    <fill>
      <patternFill patternType="solid">
        <fgColor indexed="9"/>
        <bgColor indexed="64"/>
      </patternFill>
    </fill>
    <fill>
      <patternFill patternType="solid">
        <fgColor rgb="FFFFFF00"/>
        <bgColor indexed="64"/>
      </patternFill>
    </fill>
    <fill>
      <patternFill patternType="solid">
        <fgColor theme="5"/>
      </patternFill>
    </fill>
    <fill>
      <patternFill patternType="solid">
        <fgColor theme="9" tint="0.59999389629810485"/>
        <bgColor indexed="65"/>
      </patternFill>
    </fill>
    <fill>
      <patternFill patternType="solid">
        <fgColor indexed="47"/>
        <bgColor indexed="64"/>
      </patternFill>
    </fill>
    <fill>
      <patternFill patternType="solid">
        <fgColor indexed="13"/>
        <bgColor indexed="64"/>
      </patternFill>
    </fill>
  </fills>
  <borders count="36">
    <border>
      <left/>
      <right/>
      <top/>
      <bottom/>
      <diagonal/>
    </border>
    <border>
      <left style="thin">
        <color rgb="FF7F7F7F"/>
      </left>
      <right style="thin">
        <color rgb="FF7F7F7F"/>
      </right>
      <top style="thin">
        <color rgb="FF7F7F7F"/>
      </top>
      <bottom style="thin">
        <color rgb="FF7F7F7F"/>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7F7F7F"/>
      </left>
      <right style="thin">
        <color rgb="FF7F7F7F"/>
      </right>
      <top style="thin">
        <color rgb="FF7F7F7F"/>
      </top>
      <bottom/>
      <diagonal/>
    </border>
  </borders>
  <cellStyleXfs count="337">
    <xf numFmtId="0" fontId="0" fillId="0" borderId="0"/>
    <xf numFmtId="0" fontId="8" fillId="2" borderId="1" applyNumberFormat="0" applyAlignment="0" applyProtection="0"/>
    <xf numFmtId="0" fontId="14" fillId="7" borderId="0" applyNumberFormat="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6" fillId="0" borderId="0" applyNumberFormat="0" applyFill="0" applyBorder="0" applyAlignment="0" applyProtection="0"/>
    <xf numFmtId="0" fontId="7" fillId="0" borderId="0"/>
    <xf numFmtId="0" fontId="7" fillId="0" borderId="0"/>
    <xf numFmtId="0" fontId="18" fillId="2" borderId="1" applyNumberFormat="0" applyAlignment="0" applyProtection="0"/>
    <xf numFmtId="164" fontId="19" fillId="0" borderId="0" applyFont="0" applyFill="0" applyBorder="0" applyAlignment="0" applyProtection="0"/>
    <xf numFmtId="0" fontId="6" fillId="0" borderId="0"/>
    <xf numFmtId="0" fontId="6" fillId="0" borderId="0"/>
    <xf numFmtId="0" fontId="5" fillId="0" borderId="0"/>
    <xf numFmtId="0" fontId="5" fillId="0" borderId="0"/>
    <xf numFmtId="164" fontId="19" fillId="0" borderId="0" applyFont="0" applyFill="0" applyBorder="0" applyAlignment="0" applyProtection="0"/>
    <xf numFmtId="0" fontId="5" fillId="0" borderId="0"/>
    <xf numFmtId="0" fontId="5" fillId="0" borderId="0"/>
    <xf numFmtId="0" fontId="4" fillId="0" borderId="0"/>
    <xf numFmtId="0" fontId="3" fillId="0" borderId="0"/>
    <xf numFmtId="164" fontId="3" fillId="0" borderId="0" applyFont="0" applyFill="0" applyBorder="0" applyAlignment="0" applyProtection="0"/>
    <xf numFmtId="0" fontId="3" fillId="0" borderId="0"/>
    <xf numFmtId="0" fontId="19" fillId="0" borderId="0"/>
    <xf numFmtId="0" fontId="8" fillId="2" borderId="1" applyNumberForma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64" fontId="2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19" fillId="0" borderId="0" applyFont="0" applyFill="0" applyBorder="0" applyAlignment="0" applyProtection="0"/>
    <xf numFmtId="0" fontId="2" fillId="0" borderId="0"/>
    <xf numFmtId="164" fontId="2" fillId="0" borderId="0" applyFont="0" applyFill="0" applyBorder="0" applyAlignment="0" applyProtection="0"/>
    <xf numFmtId="0" fontId="2" fillId="0" borderId="0"/>
    <xf numFmtId="0" fontId="2" fillId="0" borderId="0"/>
    <xf numFmtId="0" fontId="2" fillId="12"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7" fillId="1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12" borderId="0" applyNumberFormat="0" applyBorder="0" applyAlignment="0" applyProtection="0"/>
    <xf numFmtId="0" fontId="1" fillId="0" borderId="0"/>
  </cellStyleXfs>
  <cellXfs count="771">
    <xf numFmtId="0" fontId="0" fillId="0" borderId="0" xfId="0"/>
    <xf numFmtId="0" fontId="0" fillId="0" borderId="2" xfId="0" applyFont="1" applyBorder="1" applyAlignment="1">
      <alignment horizontal="center" vertical="center"/>
    </xf>
    <xf numFmtId="0" fontId="9" fillId="0" borderId="0" xfId="0" applyFont="1" applyBorder="1" applyAlignment="1">
      <alignment horizontal="left" vertical="center"/>
    </xf>
    <xf numFmtId="0" fontId="0" fillId="0" borderId="0" xfId="0" applyFont="1" applyAlignment="1">
      <alignment horizontal="center" vertical="center"/>
    </xf>
    <xf numFmtId="0" fontId="0" fillId="0" borderId="0" xfId="0" applyFont="1" applyBorder="1" applyAlignment="1">
      <alignment horizontal="center" vertical="center"/>
    </xf>
    <xf numFmtId="0" fontId="0" fillId="0" borderId="3" xfId="0" applyFont="1" applyBorder="1" applyAlignment="1">
      <alignment horizontal="center" vertical="center"/>
    </xf>
    <xf numFmtId="4" fontId="10" fillId="4" borderId="11" xfId="1" applyNumberFormat="1" applyFont="1" applyFill="1" applyBorder="1" applyAlignment="1">
      <alignment horizontal="center" vertical="center" wrapText="1"/>
    </xf>
    <xf numFmtId="0" fontId="11" fillId="4" borderId="12" xfId="1" applyFont="1" applyFill="1" applyBorder="1" applyAlignment="1">
      <alignment horizontal="center" vertical="center" wrapText="1"/>
    </xf>
    <xf numFmtId="0" fontId="9" fillId="0" borderId="0" xfId="0" applyFont="1" applyBorder="1" applyAlignment="1">
      <alignment horizontal="center" vertical="center"/>
    </xf>
    <xf numFmtId="0" fontId="13" fillId="0" borderId="0" xfId="0" applyFont="1" applyBorder="1" applyAlignment="1">
      <alignment vertical="center"/>
    </xf>
    <xf numFmtId="0" fontId="0" fillId="0" borderId="0" xfId="0" applyAlignment="1"/>
    <xf numFmtId="3" fontId="0" fillId="0" borderId="0" xfId="0" applyNumberFormat="1" applyFont="1" applyAlignment="1">
      <alignment horizontal="center" vertical="center"/>
    </xf>
    <xf numFmtId="3" fontId="9" fillId="0" borderId="0" xfId="0" applyNumberFormat="1" applyFont="1" applyBorder="1" applyAlignment="1">
      <alignment horizontal="center" vertical="center"/>
    </xf>
    <xf numFmtId="3" fontId="0" fillId="0" borderId="0" xfId="0" applyNumberFormat="1" applyFont="1" applyBorder="1" applyAlignment="1">
      <alignment horizontal="center" vertical="center"/>
    </xf>
    <xf numFmtId="3" fontId="10" fillId="0" borderId="10" xfId="1" applyNumberFormat="1" applyFont="1" applyFill="1" applyBorder="1" applyAlignment="1">
      <alignment horizontal="center" vertical="center" wrapText="1"/>
    </xf>
    <xf numFmtId="3" fontId="10" fillId="0" borderId="8" xfId="1" applyNumberFormat="1" applyFont="1" applyFill="1" applyBorder="1" applyAlignment="1">
      <alignment horizontal="center" vertical="center" wrapText="1"/>
    </xf>
    <xf numFmtId="0" fontId="0" fillId="0" borderId="0" xfId="0"/>
    <xf numFmtId="4" fontId="10" fillId="4" borderId="5" xfId="1" applyNumberFormat="1" applyFont="1" applyFill="1" applyBorder="1" applyAlignment="1">
      <alignment horizontal="center" vertical="center" wrapText="1"/>
    </xf>
    <xf numFmtId="4" fontId="10" fillId="4" borderId="10" xfId="1" applyNumberFormat="1" applyFont="1" applyFill="1" applyBorder="1" applyAlignment="1">
      <alignment horizontal="center" vertical="center" wrapText="1"/>
    </xf>
    <xf numFmtId="0" fontId="0" fillId="0" borderId="8" xfId="0" applyFont="1" applyBorder="1" applyAlignment="1">
      <alignment horizontal="center" vertical="center"/>
    </xf>
    <xf numFmtId="0" fontId="11" fillId="5" borderId="13" xfId="1" applyFont="1" applyFill="1" applyBorder="1" applyAlignment="1">
      <alignment horizontal="center" vertical="center" wrapText="1"/>
    </xf>
    <xf numFmtId="0" fontId="11" fillId="5" borderId="9" xfId="1" applyFont="1" applyFill="1" applyBorder="1" applyAlignment="1">
      <alignment horizontal="center" vertical="center" wrapText="1"/>
    </xf>
    <xf numFmtId="4" fontId="11" fillId="5" borderId="9" xfId="1" applyNumberFormat="1" applyFont="1" applyFill="1" applyBorder="1" applyAlignment="1">
      <alignment horizontal="center" vertical="center" wrapText="1"/>
    </xf>
    <xf numFmtId="0" fontId="11" fillId="5" borderId="12" xfId="1" applyFont="1" applyFill="1" applyBorder="1" applyAlignment="1">
      <alignment horizontal="center" vertical="center" wrapText="1"/>
    </xf>
    <xf numFmtId="0" fontId="11" fillId="5" borderId="15" xfId="1" applyFont="1" applyFill="1" applyBorder="1" applyAlignment="1">
      <alignment horizontal="center" vertical="center" wrapText="1"/>
    </xf>
    <xf numFmtId="0" fontId="11" fillId="5" borderId="6" xfId="1" applyFont="1" applyFill="1" applyBorder="1" applyAlignment="1">
      <alignment horizontal="center" vertical="center" wrapText="1"/>
    </xf>
    <xf numFmtId="0" fontId="9" fillId="0" borderId="0" xfId="0" applyFont="1" applyAlignment="1">
      <alignment horizontal="center" vertical="center"/>
    </xf>
    <xf numFmtId="3" fontId="0" fillId="0" borderId="8" xfId="0" applyNumberFormat="1" applyFont="1" applyBorder="1" applyAlignment="1">
      <alignment horizontal="center" vertical="center"/>
    </xf>
    <xf numFmtId="0" fontId="0" fillId="0" borderId="0" xfId="0" applyFill="1"/>
    <xf numFmtId="4" fontId="10" fillId="0" borderId="15" xfId="1" applyNumberFormat="1" applyFont="1" applyFill="1" applyBorder="1" applyAlignment="1">
      <alignment horizontal="center" vertical="center" wrapText="1"/>
    </xf>
    <xf numFmtId="4" fontId="10" fillId="4" borderId="16" xfId="1" applyNumberFormat="1" applyFont="1" applyFill="1" applyBorder="1" applyAlignment="1">
      <alignment horizontal="center" vertical="center" wrapText="1"/>
    </xf>
    <xf numFmtId="0" fontId="0" fillId="4" borderId="0" xfId="0" applyFill="1"/>
    <xf numFmtId="0" fontId="11" fillId="4" borderId="0" xfId="1" applyFont="1" applyFill="1" applyBorder="1" applyAlignment="1">
      <alignment horizontal="center" vertical="center" wrapText="1"/>
    </xf>
    <xf numFmtId="4" fontId="11" fillId="4" borderId="0" xfId="1" applyNumberFormat="1" applyFont="1" applyFill="1" applyBorder="1" applyAlignment="1">
      <alignment horizontal="center" vertical="center" wrapText="1"/>
    </xf>
    <xf numFmtId="4" fontId="11" fillId="0" borderId="0" xfId="1" applyNumberFormat="1" applyFont="1" applyFill="1" applyBorder="1" applyAlignment="1">
      <alignment horizontal="center" vertical="center" wrapText="1"/>
    </xf>
    <xf numFmtId="0" fontId="0" fillId="0" borderId="0" xfId="0"/>
    <xf numFmtId="3" fontId="9" fillId="0" borderId="0" xfId="0" applyNumberFormat="1" applyFont="1" applyAlignment="1">
      <alignment horizontal="center" vertical="center"/>
    </xf>
    <xf numFmtId="3" fontId="9" fillId="0" borderId="8" xfId="0" applyNumberFormat="1" applyFont="1" applyBorder="1" applyAlignment="1">
      <alignment horizontal="center" vertical="center"/>
    </xf>
    <xf numFmtId="3" fontId="0" fillId="3" borderId="8" xfId="0" applyNumberFormat="1" applyFont="1" applyFill="1" applyBorder="1" applyAlignment="1">
      <alignment horizontal="center" vertical="center"/>
    </xf>
    <xf numFmtId="3" fontId="9" fillId="3" borderId="8" xfId="0" applyNumberFormat="1" applyFont="1" applyFill="1" applyBorder="1" applyAlignment="1">
      <alignment horizontal="center" vertical="center"/>
    </xf>
    <xf numFmtId="3" fontId="0" fillId="0" borderId="8" xfId="0" applyNumberFormat="1" applyFont="1" applyBorder="1" applyAlignment="1">
      <alignment horizontal="center" vertical="center" wrapText="1"/>
    </xf>
    <xf numFmtId="4" fontId="0" fillId="0" borderId="0" xfId="0" applyNumberFormat="1"/>
    <xf numFmtId="10" fontId="0" fillId="0" borderId="0" xfId="0" applyNumberFormat="1" applyFont="1" applyAlignment="1">
      <alignment horizontal="center" vertical="center"/>
    </xf>
    <xf numFmtId="0" fontId="11" fillId="0" borderId="0" xfId="1" applyFont="1" applyFill="1" applyBorder="1" applyAlignment="1">
      <alignment horizontal="center" vertical="center" wrapText="1"/>
    </xf>
    <xf numFmtId="0" fontId="10" fillId="4" borderId="14" xfId="1" applyFont="1" applyFill="1" applyBorder="1" applyAlignment="1">
      <alignment horizontal="center" vertical="center" wrapText="1"/>
    </xf>
    <xf numFmtId="4" fontId="11" fillId="4" borderId="14" xfId="1" applyNumberFormat="1" applyFont="1" applyFill="1" applyBorder="1" applyAlignment="1">
      <alignment horizontal="center" vertical="center" wrapText="1"/>
    </xf>
    <xf numFmtId="0" fontId="11" fillId="0" borderId="3" xfId="1" applyFont="1" applyFill="1" applyBorder="1" applyAlignment="1">
      <alignment horizontal="center" vertical="center" wrapText="1"/>
    </xf>
    <xf numFmtId="4" fontId="11" fillId="0" borderId="15" xfId="1" applyNumberFormat="1" applyFont="1" applyFill="1" applyBorder="1" applyAlignment="1">
      <alignment horizontal="center" vertical="center" wrapText="1"/>
    </xf>
    <xf numFmtId="3" fontId="0" fillId="0" borderId="0" xfId="0" applyNumberFormat="1"/>
    <xf numFmtId="3" fontId="12" fillId="0" borderId="0" xfId="0" applyNumberFormat="1" applyFont="1"/>
    <xf numFmtId="3" fontId="0" fillId="0" borderId="0" xfId="0" applyNumberFormat="1" applyFont="1" applyAlignment="1">
      <alignment horizontal="center" vertical="center"/>
    </xf>
    <xf numFmtId="0" fontId="9" fillId="0" borderId="8" xfId="0" applyFont="1" applyBorder="1" applyAlignment="1">
      <alignment horizontal="center" vertical="center"/>
    </xf>
    <xf numFmtId="0" fontId="20" fillId="0" borderId="0" xfId="0" applyFont="1"/>
    <xf numFmtId="0" fontId="20" fillId="0" borderId="0" xfId="0" applyFont="1" applyFill="1"/>
    <xf numFmtId="0" fontId="20" fillId="4" borderId="0" xfId="0" applyFont="1" applyFill="1"/>
    <xf numFmtId="0" fontId="20" fillId="0" borderId="0" xfId="105" applyFont="1"/>
    <xf numFmtId="3" fontId="10" fillId="4" borderId="8" xfId="177" applyNumberFormat="1" applyFont="1" applyFill="1" applyBorder="1" applyAlignment="1">
      <alignment horizontal="center" vertical="center"/>
    </xf>
    <xf numFmtId="0" fontId="10" fillId="0" borderId="8" xfId="177" applyFont="1" applyBorder="1"/>
    <xf numFmtId="4" fontId="10" fillId="0" borderId="8" xfId="177" applyNumberFormat="1" applyFont="1" applyBorder="1"/>
    <xf numFmtId="0" fontId="26" fillId="0" borderId="8" xfId="177" applyFont="1" applyBorder="1" applyAlignment="1">
      <alignment wrapText="1"/>
    </xf>
    <xf numFmtId="0" fontId="11" fillId="4" borderId="16" xfId="177" applyFont="1" applyFill="1" applyBorder="1" applyAlignment="1">
      <alignment horizontal="center" vertical="center" wrapText="1"/>
    </xf>
    <xf numFmtId="0" fontId="10" fillId="0" borderId="0" xfId="177" applyFont="1" applyAlignment="1">
      <alignment wrapText="1"/>
    </xf>
    <xf numFmtId="0" fontId="10" fillId="4" borderId="8" xfId="177" applyFont="1" applyFill="1" applyBorder="1"/>
    <xf numFmtId="4" fontId="10" fillId="4" borderId="8" xfId="177" applyNumberFormat="1" applyFont="1" applyFill="1" applyBorder="1"/>
    <xf numFmtId="0" fontId="0" fillId="0" borderId="0" xfId="0"/>
    <xf numFmtId="0" fontId="17" fillId="0" borderId="0" xfId="0" applyFont="1" applyAlignment="1">
      <alignment horizontal="center" vertical="center"/>
    </xf>
    <xf numFmtId="0" fontId="2" fillId="0" borderId="0" xfId="179"/>
    <xf numFmtId="0" fontId="11" fillId="5" borderId="0" xfId="8" applyFont="1" applyFill="1" applyBorder="1" applyAlignment="1">
      <alignment horizontal="center" vertical="center" wrapText="1"/>
    </xf>
    <xf numFmtId="3" fontId="10" fillId="4" borderId="8" xfId="8" applyNumberFormat="1" applyFont="1" applyFill="1" applyBorder="1" applyAlignment="1">
      <alignment horizontal="center" vertical="center" wrapText="1"/>
    </xf>
    <xf numFmtId="0" fontId="24" fillId="0" borderId="8" xfId="179" applyFont="1" applyFill="1" applyBorder="1" applyAlignment="1">
      <alignment horizontal="center" vertical="center"/>
    </xf>
    <xf numFmtId="4" fontId="24" fillId="0" borderId="8" xfId="179" applyNumberFormat="1" applyFont="1" applyFill="1" applyBorder="1" applyAlignment="1">
      <alignment horizontal="center" vertical="center"/>
    </xf>
    <xf numFmtId="4" fontId="26" fillId="4" borderId="8" xfId="8" applyNumberFormat="1" applyFont="1" applyFill="1" applyBorder="1" applyAlignment="1">
      <alignment horizontal="center" vertical="center" wrapText="1"/>
    </xf>
    <xf numFmtId="0" fontId="21" fillId="5" borderId="8" xfId="8" applyFont="1" applyFill="1" applyBorder="1" applyAlignment="1">
      <alignment horizontal="center" vertical="center" wrapText="1"/>
    </xf>
    <xf numFmtId="0" fontId="26" fillId="0" borderId="8" xfId="179" applyFont="1" applyFill="1" applyBorder="1"/>
    <xf numFmtId="4" fontId="26" fillId="0" borderId="8" xfId="8" applyNumberFormat="1" applyFont="1" applyFill="1" applyBorder="1" applyAlignment="1">
      <alignment horizontal="center" vertical="center" wrapText="1"/>
    </xf>
    <xf numFmtId="0" fontId="21" fillId="0" borderId="8" xfId="8" applyFont="1" applyFill="1" applyBorder="1" applyAlignment="1">
      <alignment horizontal="center" vertical="center" wrapText="1"/>
    </xf>
    <xf numFmtId="3" fontId="21" fillId="0" borderId="8" xfId="8" applyNumberFormat="1" applyFont="1" applyFill="1" applyBorder="1" applyAlignment="1">
      <alignment horizontal="center" vertical="center" wrapText="1"/>
    </xf>
    <xf numFmtId="0" fontId="0" fillId="0" borderId="0" xfId="0"/>
    <xf numFmtId="0" fontId="11" fillId="4" borderId="14" xfId="1" applyFont="1" applyFill="1" applyBorder="1" applyAlignment="1">
      <alignment horizontal="center" vertical="center" wrapText="1"/>
    </xf>
    <xf numFmtId="3" fontId="10" fillId="4" borderId="8" xfId="1" applyNumberFormat="1" applyFont="1" applyFill="1" applyBorder="1" applyAlignment="1">
      <alignment horizontal="center" vertical="center" wrapText="1"/>
    </xf>
    <xf numFmtId="0" fontId="11" fillId="4" borderId="3" xfId="1" applyFont="1" applyFill="1" applyBorder="1" applyAlignment="1">
      <alignment horizontal="center" vertical="center" wrapText="1"/>
    </xf>
    <xf numFmtId="4" fontId="11" fillId="4" borderId="3" xfId="1" applyNumberFormat="1" applyFont="1" applyFill="1" applyBorder="1" applyAlignment="1">
      <alignment horizontal="center" vertical="center" wrapText="1"/>
    </xf>
    <xf numFmtId="0" fontId="11" fillId="5" borderId="0" xfId="1" applyFont="1" applyFill="1" applyBorder="1" applyAlignment="1">
      <alignment horizontal="center" vertical="center" wrapText="1"/>
    </xf>
    <xf numFmtId="3" fontId="10" fillId="4" borderId="16" xfId="1" applyNumberFormat="1" applyFont="1" applyFill="1" applyBorder="1" applyAlignment="1">
      <alignment horizontal="center" vertical="center" wrapText="1"/>
    </xf>
    <xf numFmtId="4" fontId="10" fillId="4" borderId="8" xfId="1" applyNumberFormat="1" applyFont="1" applyFill="1" applyBorder="1" applyAlignment="1">
      <alignment horizontal="center" vertical="center" wrapText="1"/>
    </xf>
    <xf numFmtId="0" fontId="2" fillId="0" borderId="0" xfId="263"/>
    <xf numFmtId="3" fontId="10" fillId="4" borderId="8" xfId="179" applyNumberFormat="1" applyFont="1" applyFill="1" applyBorder="1" applyAlignment="1">
      <alignment horizontal="center" vertical="center"/>
    </xf>
    <xf numFmtId="0" fontId="10" fillId="0" borderId="8" xfId="179" applyFont="1" applyBorder="1"/>
    <xf numFmtId="4" fontId="10" fillId="0" borderId="8" xfId="179" applyNumberFormat="1" applyFont="1" applyBorder="1"/>
    <xf numFmtId="3" fontId="10" fillId="4" borderId="16" xfId="179" applyNumberFormat="1" applyFont="1" applyFill="1" applyBorder="1" applyAlignment="1">
      <alignment horizontal="center" vertical="center"/>
    </xf>
    <xf numFmtId="4" fontId="10" fillId="0" borderId="8" xfId="8" applyNumberFormat="1" applyFont="1" applyFill="1" applyBorder="1" applyAlignment="1">
      <alignment horizontal="center" vertical="center" wrapText="1"/>
    </xf>
    <xf numFmtId="0" fontId="11" fillId="5" borderId="8" xfId="8" applyFont="1" applyFill="1" applyBorder="1" applyAlignment="1">
      <alignment horizontal="center" vertical="center" wrapText="1"/>
    </xf>
    <xf numFmtId="0" fontId="2" fillId="0" borderId="0" xfId="263" applyFill="1"/>
    <xf numFmtId="0" fontId="22" fillId="0" borderId="0" xfId="263" applyFont="1" applyFill="1"/>
    <xf numFmtId="4" fontId="10" fillId="0" borderId="35" xfId="178" applyNumberFormat="1" applyFont="1" applyFill="1" applyBorder="1" applyAlignment="1">
      <alignment horizontal="center" wrapText="1"/>
    </xf>
    <xf numFmtId="0" fontId="2" fillId="0" borderId="0" xfId="263" applyFont="1" applyFill="1"/>
    <xf numFmtId="0" fontId="2" fillId="8" borderId="0" xfId="263" applyFill="1"/>
    <xf numFmtId="0" fontId="11" fillId="8" borderId="9" xfId="8" applyFont="1" applyFill="1" applyBorder="1" applyAlignment="1">
      <alignment horizontal="center" vertical="center" wrapText="1"/>
    </xf>
    <xf numFmtId="3" fontId="10" fillId="0" borderId="8" xfId="263" applyNumberFormat="1" applyFont="1" applyFill="1" applyBorder="1" applyAlignment="1">
      <alignment horizontal="center" vertical="center"/>
    </xf>
    <xf numFmtId="0" fontId="20" fillId="0" borderId="0" xfId="263" applyFont="1" applyFill="1"/>
    <xf numFmtId="0" fontId="10" fillId="0" borderId="8" xfId="263" applyFont="1" applyFill="1" applyBorder="1"/>
    <xf numFmtId="4" fontId="10" fillId="0" borderId="8" xfId="263" applyNumberFormat="1" applyFont="1" applyFill="1" applyBorder="1"/>
    <xf numFmtId="0" fontId="2" fillId="0" borderId="0" xfId="263"/>
    <xf numFmtId="0" fontId="2" fillId="0" borderId="0" xfId="263" applyFill="1"/>
    <xf numFmtId="3" fontId="10" fillId="0" borderId="8" xfId="8" applyNumberFormat="1" applyFont="1" applyFill="1" applyBorder="1" applyAlignment="1">
      <alignment horizontal="center" vertical="center" wrapText="1"/>
    </xf>
    <xf numFmtId="0" fontId="10" fillId="4" borderId="11" xfId="1" applyFont="1" applyFill="1" applyBorder="1" applyAlignment="1">
      <alignment horizontal="center" vertical="center" wrapText="1"/>
    </xf>
    <xf numFmtId="0" fontId="10" fillId="4" borderId="10" xfId="1" applyFont="1" applyFill="1" applyBorder="1" applyAlignment="1">
      <alignment horizontal="center" vertical="center" wrapText="1"/>
    </xf>
    <xf numFmtId="0" fontId="11" fillId="4" borderId="5" xfId="1" applyFont="1" applyFill="1" applyBorder="1" applyAlignment="1">
      <alignment horizontal="center" vertical="center" wrapText="1"/>
    </xf>
    <xf numFmtId="0" fontId="11" fillId="4" borderId="11" xfId="1" applyFont="1" applyFill="1" applyBorder="1" applyAlignment="1">
      <alignment horizontal="center" vertical="center" wrapText="1"/>
    </xf>
    <xf numFmtId="0" fontId="11" fillId="4" borderId="10" xfId="1" applyFont="1" applyFill="1" applyBorder="1" applyAlignment="1">
      <alignment horizontal="center" vertical="center" wrapText="1"/>
    </xf>
    <xf numFmtId="0" fontId="11" fillId="0" borderId="11" xfId="1" applyFont="1" applyFill="1" applyBorder="1" applyAlignment="1">
      <alignment horizontal="center" vertical="center" wrapText="1"/>
    </xf>
    <xf numFmtId="4" fontId="11" fillId="0" borderId="11" xfId="1" applyNumberFormat="1" applyFont="1" applyFill="1" applyBorder="1" applyAlignment="1">
      <alignment horizontal="center" vertical="center" wrapText="1"/>
    </xf>
    <xf numFmtId="4" fontId="11" fillId="0" borderId="10" xfId="1" applyNumberFormat="1" applyFont="1" applyFill="1" applyBorder="1" applyAlignment="1">
      <alignment horizontal="center" vertical="center" wrapText="1"/>
    </xf>
    <xf numFmtId="0" fontId="10" fillId="0" borderId="11" xfId="1" applyFont="1" applyFill="1" applyBorder="1" applyAlignment="1">
      <alignment horizontal="center" vertical="center" wrapText="1"/>
    </xf>
    <xf numFmtId="0" fontId="10" fillId="0" borderId="8" xfId="1" applyFont="1" applyFill="1" applyBorder="1" applyAlignment="1">
      <alignment horizontal="center" vertical="center" wrapText="1"/>
    </xf>
    <xf numFmtId="4" fontId="11" fillId="0" borderId="8" xfId="1" applyNumberFormat="1" applyFont="1" applyFill="1" applyBorder="1" applyAlignment="1">
      <alignment horizontal="center" vertical="center" wrapText="1"/>
    </xf>
    <xf numFmtId="4" fontId="24" fillId="9" borderId="8" xfId="8" applyNumberFormat="1" applyFont="1" applyFill="1" applyBorder="1" applyAlignment="1">
      <alignment horizontal="center" vertical="center" wrapText="1"/>
    </xf>
    <xf numFmtId="0" fontId="25" fillId="13" borderId="8" xfId="8" applyFont="1" applyFill="1" applyBorder="1" applyAlignment="1">
      <alignment horizontal="center" vertical="center" wrapText="1"/>
    </xf>
    <xf numFmtId="4" fontId="24" fillId="0" borderId="8" xfId="8" applyNumberFormat="1" applyFont="1" applyFill="1" applyBorder="1" applyAlignment="1">
      <alignment horizontal="center" vertical="center" wrapText="1"/>
    </xf>
    <xf numFmtId="0" fontId="24" fillId="0" borderId="8" xfId="334" applyFont="1" applyFill="1" applyBorder="1" applyAlignment="1">
      <alignment horizontal="center" vertical="center"/>
    </xf>
    <xf numFmtId="4" fontId="24" fillId="0" borderId="8" xfId="334" applyNumberFormat="1" applyFont="1" applyFill="1" applyBorder="1" applyAlignment="1">
      <alignment horizontal="center" vertical="center"/>
    </xf>
    <xf numFmtId="0" fontId="11" fillId="3" borderId="19" xfId="0" applyFont="1" applyFill="1" applyBorder="1" applyAlignment="1">
      <alignment horizontal="center" vertical="center" wrapText="1"/>
    </xf>
    <xf numFmtId="0" fontId="11" fillId="3" borderId="20" xfId="0" applyFont="1" applyFill="1" applyBorder="1" applyAlignment="1">
      <alignment horizontal="center" vertical="center" wrapText="1"/>
    </xf>
    <xf numFmtId="3" fontId="11" fillId="3" borderId="21" xfId="0" applyNumberFormat="1" applyFont="1" applyFill="1" applyBorder="1" applyAlignment="1">
      <alignment horizontal="center" vertical="center" wrapText="1"/>
    </xf>
    <xf numFmtId="3" fontId="11" fillId="3" borderId="22" xfId="0" applyNumberFormat="1" applyFont="1" applyFill="1" applyBorder="1" applyAlignment="1">
      <alignment horizontal="center" vertical="center"/>
    </xf>
    <xf numFmtId="0" fontId="11" fillId="3" borderId="23" xfId="0" applyFont="1" applyFill="1" applyBorder="1" applyAlignment="1">
      <alignment horizontal="center" vertical="top" wrapText="1"/>
    </xf>
    <xf numFmtId="0" fontId="10" fillId="0" borderId="0" xfId="0" applyFont="1"/>
    <xf numFmtId="0" fontId="11" fillId="3" borderId="3" xfId="0" applyFont="1" applyFill="1" applyBorder="1" applyAlignment="1">
      <alignment horizontal="center" wrapText="1"/>
    </xf>
    <xf numFmtId="0" fontId="11" fillId="3" borderId="10" xfId="0" applyFont="1" applyFill="1" applyBorder="1" applyAlignment="1">
      <alignment horizontal="center" vertical="center" wrapText="1"/>
    </xf>
    <xf numFmtId="3" fontId="11" fillId="3" borderId="8" xfId="0" applyNumberFormat="1" applyFont="1" applyFill="1" applyBorder="1" applyAlignment="1">
      <alignment horizontal="center" wrapText="1"/>
    </xf>
    <xf numFmtId="0" fontId="11" fillId="3" borderId="25" xfId="0" applyFont="1" applyFill="1" applyBorder="1" applyAlignment="1">
      <alignment horizontal="center" wrapText="1"/>
    </xf>
    <xf numFmtId="0" fontId="10" fillId="0" borderId="0" xfId="0" applyFont="1" applyAlignment="1"/>
    <xf numFmtId="0" fontId="10" fillId="4" borderId="9" xfId="0" applyFont="1" applyFill="1" applyBorder="1" applyAlignment="1">
      <alignment horizontal="center" vertical="center"/>
    </xf>
    <xf numFmtId="4" fontId="10" fillId="4" borderId="8" xfId="0" applyNumberFormat="1" applyFont="1" applyFill="1" applyBorder="1" applyAlignment="1">
      <alignment horizontal="center" vertical="center"/>
    </xf>
    <xf numFmtId="0" fontId="10" fillId="4" borderId="8" xfId="0" applyFont="1" applyFill="1" applyBorder="1" applyAlignment="1">
      <alignment horizontal="center" vertical="center"/>
    </xf>
    <xf numFmtId="0" fontId="10" fillId="4" borderId="13" xfId="0" applyFont="1" applyFill="1" applyBorder="1" applyAlignment="1">
      <alignment horizontal="center" vertical="center"/>
    </xf>
    <xf numFmtId="0" fontId="10" fillId="0" borderId="8" xfId="0" applyFont="1" applyBorder="1"/>
    <xf numFmtId="4" fontId="10" fillId="0" borderId="8" xfId="0" applyNumberFormat="1" applyFont="1" applyBorder="1"/>
    <xf numFmtId="0" fontId="10" fillId="4" borderId="0" xfId="0" applyFont="1" applyFill="1" applyBorder="1" applyAlignment="1">
      <alignment horizontal="center" vertical="center"/>
    </xf>
    <xf numFmtId="0" fontId="10" fillId="4" borderId="5" xfId="0" applyFont="1" applyFill="1" applyBorder="1" applyAlignment="1">
      <alignment horizontal="center" vertical="center"/>
    </xf>
    <xf numFmtId="4" fontId="10" fillId="4" borderId="5" xfId="0" applyNumberFormat="1" applyFont="1" applyFill="1" applyBorder="1" applyAlignment="1">
      <alignment horizontal="center" vertical="center"/>
    </xf>
    <xf numFmtId="0" fontId="11" fillId="5" borderId="28" xfId="0" applyFont="1" applyFill="1" applyBorder="1" applyAlignment="1">
      <alignment horizontal="center" vertical="center"/>
    </xf>
    <xf numFmtId="0" fontId="11" fillId="5" borderId="8" xfId="0" applyFont="1" applyFill="1" applyBorder="1" applyAlignment="1">
      <alignment horizontal="center" vertical="center"/>
    </xf>
    <xf numFmtId="3" fontId="11" fillId="5" borderId="8" xfId="1" applyNumberFormat="1" applyFont="1" applyFill="1" applyBorder="1" applyAlignment="1">
      <alignment horizontal="center" vertical="center" wrapText="1"/>
    </xf>
    <xf numFmtId="3" fontId="11" fillId="5" borderId="8" xfId="0" applyNumberFormat="1" applyFont="1" applyFill="1" applyBorder="1" applyAlignment="1">
      <alignment horizontal="center" vertical="center"/>
    </xf>
    <xf numFmtId="10" fontId="11" fillId="5" borderId="16" xfId="0" applyNumberFormat="1" applyFont="1" applyFill="1" applyBorder="1" applyAlignment="1">
      <alignment horizontal="center" vertical="center" wrapText="1"/>
    </xf>
    <xf numFmtId="0" fontId="10" fillId="4" borderId="14" xfId="0" applyFont="1" applyFill="1" applyBorder="1" applyAlignment="1">
      <alignment horizontal="center" vertical="center"/>
    </xf>
    <xf numFmtId="4" fontId="10" fillId="4" borderId="11" xfId="0" applyNumberFormat="1" applyFont="1" applyFill="1" applyBorder="1" applyAlignment="1">
      <alignment horizontal="center" vertical="center"/>
    </xf>
    <xf numFmtId="4" fontId="10" fillId="4" borderId="10" xfId="0" applyNumberFormat="1" applyFont="1" applyFill="1" applyBorder="1" applyAlignment="1">
      <alignment horizontal="center" vertical="center"/>
    </xf>
    <xf numFmtId="0" fontId="10" fillId="4" borderId="15" xfId="0" applyFont="1" applyFill="1" applyBorder="1" applyAlignment="1">
      <alignment horizontal="center" vertical="center"/>
    </xf>
    <xf numFmtId="0" fontId="10" fillId="4" borderId="8" xfId="0" applyFont="1" applyFill="1" applyBorder="1"/>
    <xf numFmtId="4" fontId="10" fillId="4" borderId="8" xfId="0" applyNumberFormat="1" applyFont="1" applyFill="1" applyBorder="1"/>
    <xf numFmtId="0" fontId="10" fillId="4" borderId="0" xfId="0" applyFont="1" applyFill="1"/>
    <xf numFmtId="0" fontId="11" fillId="5" borderId="8" xfId="1" applyFont="1" applyFill="1" applyBorder="1" applyAlignment="1">
      <alignment horizontal="center" vertical="center" wrapText="1"/>
    </xf>
    <xf numFmtId="3" fontId="10" fillId="0" borderId="10" xfId="0" applyNumberFormat="1" applyFont="1" applyFill="1" applyBorder="1" applyAlignment="1">
      <alignment horizontal="center" vertical="center"/>
    </xf>
    <xf numFmtId="0" fontId="11" fillId="0" borderId="4" xfId="0" applyFont="1" applyFill="1" applyBorder="1" applyAlignment="1">
      <alignment horizontal="center" vertical="center" wrapText="1"/>
    </xf>
    <xf numFmtId="0" fontId="10" fillId="0" borderId="8" xfId="0" applyFont="1" applyFill="1" applyBorder="1"/>
    <xf numFmtId="4" fontId="10" fillId="0" borderId="8" xfId="0" applyNumberFormat="1" applyFont="1" applyFill="1" applyBorder="1"/>
    <xf numFmtId="0" fontId="10" fillId="0" borderId="0" xfId="0" applyFont="1" applyFill="1"/>
    <xf numFmtId="0" fontId="11" fillId="5" borderId="24" xfId="0" applyFont="1" applyFill="1" applyBorder="1" applyAlignment="1">
      <alignment horizontal="center" vertical="center"/>
    </xf>
    <xf numFmtId="0" fontId="11" fillId="5" borderId="9" xfId="0" applyFont="1" applyFill="1" applyBorder="1" applyAlignment="1">
      <alignment horizontal="center" vertical="center"/>
    </xf>
    <xf numFmtId="4" fontId="11" fillId="5" borderId="13" xfId="1" applyNumberFormat="1" applyFont="1" applyFill="1" applyBorder="1" applyAlignment="1">
      <alignment horizontal="center" vertical="center" wrapText="1"/>
    </xf>
    <xf numFmtId="0" fontId="10" fillId="4" borderId="12" xfId="0" applyFont="1" applyFill="1" applyBorder="1" applyAlignment="1">
      <alignment horizontal="center" vertical="center"/>
    </xf>
    <xf numFmtId="0" fontId="10" fillId="4" borderId="24" xfId="0" applyFont="1" applyFill="1" applyBorder="1" applyAlignment="1">
      <alignment horizontal="center" vertical="center"/>
    </xf>
    <xf numFmtId="0" fontId="10" fillId="4" borderId="14" xfId="0" applyFont="1" applyFill="1" applyBorder="1" applyAlignment="1">
      <alignment horizontal="center" vertical="center" wrapText="1"/>
    </xf>
    <xf numFmtId="0" fontId="10" fillId="4" borderId="10" xfId="0" applyFont="1" applyFill="1" applyBorder="1" applyAlignment="1">
      <alignment horizontal="center" vertical="center"/>
    </xf>
    <xf numFmtId="3" fontId="10" fillId="4" borderId="14" xfId="0" applyNumberFormat="1" applyFont="1" applyFill="1" applyBorder="1" applyAlignment="1">
      <alignment horizontal="center" vertical="center"/>
    </xf>
    <xf numFmtId="0" fontId="10" fillId="4" borderId="15" xfId="0" applyFont="1" applyFill="1" applyBorder="1" applyAlignment="1">
      <alignment horizontal="center" vertical="center" wrapText="1"/>
    </xf>
    <xf numFmtId="0" fontId="11" fillId="4" borderId="26" xfId="0" applyFont="1" applyFill="1" applyBorder="1" applyAlignment="1">
      <alignment horizontal="center" vertical="center"/>
    </xf>
    <xf numFmtId="3" fontId="11" fillId="4" borderId="10" xfId="1" applyNumberFormat="1" applyFont="1" applyFill="1" applyBorder="1" applyAlignment="1">
      <alignment horizontal="center" vertical="center" wrapText="1"/>
    </xf>
    <xf numFmtId="3" fontId="11" fillId="4" borderId="11" xfId="0" applyNumberFormat="1" applyFont="1" applyFill="1" applyBorder="1" applyAlignment="1">
      <alignment horizontal="center" vertical="center"/>
    </xf>
    <xf numFmtId="3" fontId="11" fillId="4" borderId="10" xfId="0" applyNumberFormat="1" applyFont="1" applyFill="1" applyBorder="1" applyAlignment="1">
      <alignment horizontal="center" vertical="center"/>
    </xf>
    <xf numFmtId="3" fontId="10" fillId="4" borderId="10" xfId="0" applyNumberFormat="1" applyFont="1" applyFill="1" applyBorder="1" applyAlignment="1">
      <alignment horizontal="center" vertical="center"/>
    </xf>
    <xf numFmtId="10" fontId="11" fillId="4" borderId="15" xfId="0" applyNumberFormat="1"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4" borderId="16" xfId="0" applyFont="1" applyFill="1" applyBorder="1" applyAlignment="1">
      <alignment horizontal="center" vertical="center" wrapText="1"/>
    </xf>
    <xf numFmtId="0" fontId="11" fillId="4" borderId="7" xfId="0" applyFont="1" applyFill="1" applyBorder="1" applyAlignment="1">
      <alignment horizontal="center" vertical="center" wrapText="1"/>
    </xf>
    <xf numFmtId="0" fontId="10" fillId="4" borderId="27" xfId="0" applyFont="1" applyFill="1" applyBorder="1" applyAlignment="1">
      <alignment horizontal="center" vertical="center"/>
    </xf>
    <xf numFmtId="0" fontId="21" fillId="4" borderId="3" xfId="0" applyFont="1" applyFill="1" applyBorder="1" applyAlignment="1">
      <alignment horizontal="center" vertical="center" wrapText="1"/>
    </xf>
    <xf numFmtId="0" fontId="11" fillId="5" borderId="26" xfId="0" applyFont="1" applyFill="1" applyBorder="1" applyAlignment="1">
      <alignment horizontal="center" vertical="center"/>
    </xf>
    <xf numFmtId="0" fontId="11" fillId="5" borderId="5" xfId="1" applyFont="1" applyFill="1" applyBorder="1" applyAlignment="1">
      <alignment horizontal="center" vertical="center" wrapText="1"/>
    </xf>
    <xf numFmtId="0" fontId="11" fillId="5" borderId="27" xfId="0" applyFont="1" applyFill="1" applyBorder="1" applyAlignment="1">
      <alignment horizontal="center" vertical="center"/>
    </xf>
    <xf numFmtId="0" fontId="11" fillId="5" borderId="11" xfId="1" applyFont="1" applyFill="1" applyBorder="1" applyAlignment="1">
      <alignment horizontal="center" vertical="center" wrapText="1"/>
    </xf>
    <xf numFmtId="0" fontId="11" fillId="5" borderId="3" xfId="1" applyFont="1" applyFill="1" applyBorder="1" applyAlignment="1">
      <alignment horizontal="center" vertical="center" wrapText="1"/>
    </xf>
    <xf numFmtId="0" fontId="11" fillId="5" borderId="16" xfId="1" applyFont="1" applyFill="1" applyBorder="1" applyAlignment="1">
      <alignment horizontal="center" vertical="center" wrapText="1"/>
    </xf>
    <xf numFmtId="0" fontId="10" fillId="0" borderId="14" xfId="0" applyFont="1" applyFill="1" applyBorder="1" applyAlignment="1">
      <alignment horizontal="center" vertical="center"/>
    </xf>
    <xf numFmtId="0" fontId="10" fillId="0" borderId="9" xfId="0" applyFont="1" applyFill="1" applyBorder="1" applyAlignment="1">
      <alignment horizontal="center" vertical="center"/>
    </xf>
    <xf numFmtId="3" fontId="10" fillId="0" borderId="8" xfId="0" applyNumberFormat="1" applyFont="1" applyFill="1" applyBorder="1" applyAlignment="1">
      <alignment horizontal="center" vertical="center"/>
    </xf>
    <xf numFmtId="3" fontId="10" fillId="0" borderId="0" xfId="0" applyNumberFormat="1" applyFont="1" applyAlignment="1">
      <alignment horizontal="center" vertical="center"/>
    </xf>
    <xf numFmtId="0" fontId="28" fillId="0" borderId="0" xfId="3" applyFont="1" applyFill="1" applyBorder="1" applyAlignment="1">
      <alignment horizontal="center" vertical="center" wrapText="1"/>
    </xf>
    <xf numFmtId="0" fontId="10" fillId="0" borderId="13" xfId="0" applyFont="1" applyFill="1" applyBorder="1" applyAlignment="1">
      <alignment horizontal="center" vertical="center"/>
    </xf>
    <xf numFmtId="0" fontId="10" fillId="0" borderId="8" xfId="0" applyFont="1" applyFill="1" applyBorder="1" applyAlignment="1">
      <alignment horizontal="center" vertical="center"/>
    </xf>
    <xf numFmtId="3" fontId="10" fillId="0" borderId="0" xfId="0" applyNumberFormat="1" applyFont="1" applyFill="1" applyAlignment="1">
      <alignment horizontal="center" vertical="center"/>
    </xf>
    <xf numFmtId="0" fontId="11" fillId="5" borderId="2" xfId="1" applyFont="1" applyFill="1" applyBorder="1" applyAlignment="1">
      <alignment horizontal="center" vertical="center" wrapText="1"/>
    </xf>
    <xf numFmtId="0" fontId="11" fillId="5" borderId="16" xfId="0" applyFont="1" applyFill="1" applyBorder="1" applyAlignment="1">
      <alignment horizontal="center" vertical="center"/>
    </xf>
    <xf numFmtId="3" fontId="11" fillId="5" borderId="8" xfId="0" applyNumberFormat="1" applyFont="1" applyFill="1" applyBorder="1" applyAlignment="1">
      <alignment horizontal="center" vertical="center" wrapText="1"/>
    </xf>
    <xf numFmtId="4" fontId="10" fillId="4" borderId="16" xfId="0" applyNumberFormat="1" applyFont="1" applyFill="1" applyBorder="1" applyAlignment="1">
      <alignment horizontal="center" vertical="center"/>
    </xf>
    <xf numFmtId="0" fontId="10" fillId="4" borderId="0" xfId="0" applyFont="1" applyFill="1" applyBorder="1" applyAlignment="1">
      <alignment horizontal="center" vertical="center" wrapText="1"/>
    </xf>
    <xf numFmtId="0" fontId="10" fillId="0" borderId="8" xfId="179" applyFont="1" applyFill="1" applyBorder="1" applyAlignment="1">
      <alignment horizontal="center" vertical="center"/>
    </xf>
    <xf numFmtId="4" fontId="10" fillId="0" borderId="8" xfId="179" applyNumberFormat="1" applyFont="1" applyFill="1" applyBorder="1" applyAlignment="1">
      <alignment horizontal="center" vertical="center"/>
    </xf>
    <xf numFmtId="4" fontId="24" fillId="14" borderId="8" xfId="179" applyNumberFormat="1" applyFont="1" applyFill="1" applyBorder="1" applyAlignment="1">
      <alignment horizontal="center" vertical="center"/>
    </xf>
    <xf numFmtId="1" fontId="10" fillId="0" borderId="8" xfId="179" applyNumberFormat="1" applyFont="1" applyFill="1" applyBorder="1" applyAlignment="1">
      <alignment horizontal="center" vertical="center"/>
    </xf>
    <xf numFmtId="4" fontId="10" fillId="0" borderId="8" xfId="179" applyNumberFormat="1" applyFont="1" applyFill="1" applyBorder="1" applyAlignment="1">
      <alignment horizontal="center" vertical="center" wrapText="1"/>
    </xf>
    <xf numFmtId="0" fontId="10" fillId="14" borderId="8" xfId="179" applyFont="1" applyFill="1" applyBorder="1" applyAlignment="1">
      <alignment wrapText="1"/>
    </xf>
    <xf numFmtId="0" fontId="10" fillId="9" borderId="8" xfId="179" applyFont="1" applyFill="1" applyBorder="1" applyAlignment="1">
      <alignment horizontal="center" vertical="center"/>
    </xf>
    <xf numFmtId="4" fontId="10" fillId="9" borderId="8" xfId="179" applyNumberFormat="1" applyFont="1" applyFill="1" applyBorder="1" applyAlignment="1">
      <alignment horizontal="center" vertical="center"/>
    </xf>
    <xf numFmtId="1" fontId="10" fillId="0" borderId="8" xfId="179" applyNumberFormat="1" applyFont="1" applyFill="1" applyBorder="1" applyAlignment="1">
      <alignment horizontal="center"/>
    </xf>
    <xf numFmtId="4" fontId="10" fillId="0" borderId="8" xfId="179" applyNumberFormat="1" applyFont="1" applyFill="1" applyBorder="1" applyAlignment="1">
      <alignment horizontal="center"/>
    </xf>
    <xf numFmtId="0" fontId="24" fillId="14" borderId="8" xfId="179" applyFont="1" applyFill="1" applyBorder="1"/>
    <xf numFmtId="0" fontId="10" fillId="14" borderId="8" xfId="179" applyFont="1" applyFill="1" applyBorder="1"/>
    <xf numFmtId="0" fontId="10" fillId="0" borderId="8" xfId="179" applyFont="1" applyFill="1" applyBorder="1" applyAlignment="1">
      <alignment horizontal="center"/>
    </xf>
    <xf numFmtId="0" fontId="10" fillId="0" borderId="8" xfId="179" applyFont="1" applyFill="1" applyBorder="1"/>
    <xf numFmtId="4" fontId="29" fillId="0" borderId="8" xfId="179" applyNumberFormat="1" applyFont="1" applyFill="1" applyBorder="1" applyAlignment="1">
      <alignment horizontal="center" vertical="center"/>
    </xf>
    <xf numFmtId="0" fontId="25" fillId="13" borderId="8" xfId="179" applyFont="1" applyFill="1" applyBorder="1" applyAlignment="1">
      <alignment horizontal="center" vertical="center"/>
    </xf>
    <xf numFmtId="3" fontId="25" fillId="13" borderId="8" xfId="8" applyNumberFormat="1" applyFont="1" applyFill="1" applyBorder="1" applyAlignment="1">
      <alignment horizontal="center" vertical="center" wrapText="1"/>
    </xf>
    <xf numFmtId="3" fontId="25" fillId="13" borderId="8" xfId="179" applyNumberFormat="1" applyFont="1" applyFill="1" applyBorder="1" applyAlignment="1">
      <alignment horizontal="center" vertical="center"/>
    </xf>
    <xf numFmtId="4" fontId="25" fillId="0" borderId="8" xfId="179" applyNumberFormat="1" applyFont="1" applyFill="1" applyBorder="1" applyAlignment="1">
      <alignment horizontal="center" vertical="center"/>
    </xf>
    <xf numFmtId="3" fontId="25" fillId="0" borderId="8" xfId="179" applyNumberFormat="1" applyFont="1" applyFill="1" applyBorder="1" applyAlignment="1">
      <alignment horizontal="center" vertical="center"/>
    </xf>
    <xf numFmtId="4" fontId="25" fillId="14" borderId="8" xfId="179" applyNumberFormat="1" applyFont="1" applyFill="1" applyBorder="1" applyAlignment="1">
      <alignment horizontal="center" vertical="center"/>
    </xf>
    <xf numFmtId="10" fontId="25" fillId="13" borderId="8" xfId="179" applyNumberFormat="1" applyFont="1" applyFill="1" applyBorder="1" applyAlignment="1">
      <alignment horizontal="center" vertical="center" wrapText="1"/>
    </xf>
    <xf numFmtId="0" fontId="26" fillId="4" borderId="8" xfId="179" applyFont="1" applyFill="1" applyBorder="1" applyAlignment="1">
      <alignment horizontal="center" vertical="center"/>
    </xf>
    <xf numFmtId="4" fontId="26" fillId="4" borderId="8" xfId="179" applyNumberFormat="1" applyFont="1" applyFill="1" applyBorder="1" applyAlignment="1">
      <alignment horizontal="center" vertical="center"/>
    </xf>
    <xf numFmtId="0" fontId="26" fillId="0" borderId="8" xfId="179" applyFont="1" applyFill="1" applyBorder="1" applyAlignment="1">
      <alignment horizontal="center"/>
    </xf>
    <xf numFmtId="4" fontId="26" fillId="0" borderId="8" xfId="179" applyNumberFormat="1" applyFont="1" applyFill="1" applyBorder="1" applyAlignment="1">
      <alignment horizontal="center"/>
    </xf>
    <xf numFmtId="0" fontId="26" fillId="0" borderId="8" xfId="179" applyFont="1" applyFill="1" applyBorder="1" applyAlignment="1">
      <alignment horizontal="center" vertical="center"/>
    </xf>
    <xf numFmtId="4" fontId="26" fillId="0" borderId="8" xfId="179" applyNumberFormat="1" applyFont="1" applyFill="1" applyBorder="1" applyAlignment="1">
      <alignment horizontal="center" vertical="center"/>
    </xf>
    <xf numFmtId="0" fontId="26" fillId="4" borderId="8" xfId="179" applyFont="1" applyFill="1" applyBorder="1" applyAlignment="1">
      <alignment horizontal="center"/>
    </xf>
    <xf numFmtId="0" fontId="21" fillId="0" borderId="8" xfId="179" applyFont="1" applyFill="1" applyBorder="1" applyAlignment="1">
      <alignment horizontal="left" wrapText="1"/>
    </xf>
    <xf numFmtId="0" fontId="26" fillId="0" borderId="8" xfId="179" applyFont="1" applyFill="1" applyBorder="1" applyAlignment="1">
      <alignment horizontal="left" wrapText="1"/>
    </xf>
    <xf numFmtId="0" fontId="21" fillId="0" borderId="8" xfId="179" applyFont="1" applyFill="1" applyBorder="1"/>
    <xf numFmtId="0" fontId="21" fillId="5" borderId="8" xfId="179" applyFont="1" applyFill="1" applyBorder="1" applyAlignment="1">
      <alignment horizontal="center" vertical="center"/>
    </xf>
    <xf numFmtId="3" fontId="21" fillId="0" borderId="8" xfId="179" applyNumberFormat="1" applyFont="1" applyFill="1" applyBorder="1" applyAlignment="1">
      <alignment horizontal="center" vertical="center"/>
    </xf>
    <xf numFmtId="4" fontId="21" fillId="0" borderId="8" xfId="179" applyNumberFormat="1" applyFont="1" applyFill="1" applyBorder="1" applyAlignment="1">
      <alignment horizontal="center" vertical="center"/>
    </xf>
    <xf numFmtId="4" fontId="21" fillId="4" borderId="8" xfId="179" applyNumberFormat="1" applyFont="1" applyFill="1" applyBorder="1" applyAlignment="1">
      <alignment horizontal="center" vertical="center"/>
    </xf>
    <xf numFmtId="10" fontId="21" fillId="5" borderId="8" xfId="179" applyNumberFormat="1" applyFont="1" applyFill="1" applyBorder="1" applyAlignment="1">
      <alignment horizontal="center" vertical="center" wrapText="1"/>
    </xf>
    <xf numFmtId="0" fontId="11" fillId="4" borderId="12" xfId="0" applyFont="1" applyFill="1" applyBorder="1" applyAlignment="1">
      <alignment horizontal="center" vertical="center"/>
    </xf>
    <xf numFmtId="4" fontId="11" fillId="5" borderId="8" xfId="0" applyNumberFormat="1" applyFont="1" applyFill="1" applyBorder="1" applyAlignment="1">
      <alignment horizontal="center" vertical="center"/>
    </xf>
    <xf numFmtId="0" fontId="10" fillId="5" borderId="8" xfId="0" applyFont="1" applyFill="1" applyBorder="1"/>
    <xf numFmtId="4" fontId="10" fillId="5" borderId="8" xfId="0" applyNumberFormat="1" applyFont="1" applyFill="1" applyBorder="1"/>
    <xf numFmtId="0" fontId="10" fillId="0" borderId="9" xfId="263" applyFont="1" applyFill="1" applyBorder="1" applyAlignment="1">
      <alignment horizontal="center" vertical="center"/>
    </xf>
    <xf numFmtId="3" fontId="10" fillId="0" borderId="8" xfId="263" applyNumberFormat="1" applyFont="1" applyFill="1" applyBorder="1" applyAlignment="1">
      <alignment horizontal="center" vertical="top"/>
    </xf>
    <xf numFmtId="0" fontId="11" fillId="0" borderId="16" xfId="263" applyFont="1" applyFill="1" applyBorder="1" applyAlignment="1">
      <alignment horizontal="center" vertical="top" wrapText="1"/>
    </xf>
    <xf numFmtId="0" fontId="10" fillId="0" borderId="8" xfId="263" applyFont="1" applyFill="1" applyBorder="1" applyAlignment="1">
      <alignment vertical="top"/>
    </xf>
    <xf numFmtId="4" fontId="10" fillId="0" borderId="8" xfId="263" applyNumberFormat="1" applyFont="1" applyFill="1" applyBorder="1" applyAlignment="1">
      <alignment vertical="top"/>
    </xf>
    <xf numFmtId="0" fontId="31" fillId="0" borderId="8" xfId="263" applyFont="1" applyFill="1" applyBorder="1" applyAlignment="1">
      <alignment vertical="top" wrapText="1"/>
    </xf>
    <xf numFmtId="0" fontId="10" fillId="0" borderId="0" xfId="263" applyFont="1" applyFill="1"/>
    <xf numFmtId="0" fontId="11" fillId="0" borderId="16" xfId="263" applyFont="1" applyFill="1" applyBorder="1" applyAlignment="1">
      <alignment horizontal="center" vertical="center" wrapText="1"/>
    </xf>
    <xf numFmtId="0" fontId="31" fillId="0" borderId="8" xfId="263" applyFont="1" applyFill="1" applyBorder="1"/>
    <xf numFmtId="0" fontId="11" fillId="5" borderId="16" xfId="8" applyFont="1" applyFill="1" applyBorder="1" applyAlignment="1">
      <alignment horizontal="center" vertical="center" wrapText="1"/>
    </xf>
    <xf numFmtId="3" fontId="11" fillId="5" borderId="8" xfId="8" applyNumberFormat="1" applyFont="1" applyFill="1" applyBorder="1" applyAlignment="1">
      <alignment horizontal="center" vertical="center" wrapText="1"/>
    </xf>
    <xf numFmtId="0" fontId="10" fillId="0" borderId="0" xfId="263" applyFont="1"/>
    <xf numFmtId="0" fontId="11" fillId="8" borderId="8" xfId="263" applyFont="1" applyFill="1" applyBorder="1" applyAlignment="1">
      <alignment horizontal="center" vertical="center"/>
    </xf>
    <xf numFmtId="0" fontId="11" fillId="8" borderId="8" xfId="8" applyFont="1" applyFill="1" applyBorder="1" applyAlignment="1">
      <alignment horizontal="center" vertical="center" wrapText="1"/>
    </xf>
    <xf numFmtId="0" fontId="11" fillId="8" borderId="13" xfId="8" applyFont="1" applyFill="1" applyBorder="1" applyAlignment="1">
      <alignment horizontal="center" vertical="center" wrapText="1"/>
    </xf>
    <xf numFmtId="0" fontId="11" fillId="8" borderId="16" xfId="8" applyFont="1" applyFill="1" applyBorder="1" applyAlignment="1">
      <alignment horizontal="center" vertical="center" wrapText="1"/>
    </xf>
    <xf numFmtId="3" fontId="11" fillId="8" borderId="8" xfId="8" applyNumberFormat="1" applyFont="1" applyFill="1" applyBorder="1" applyAlignment="1">
      <alignment horizontal="center" vertical="center" wrapText="1"/>
    </xf>
    <xf numFmtId="3" fontId="11" fillId="8" borderId="8" xfId="263" applyNumberFormat="1" applyFont="1" applyFill="1" applyBorder="1" applyAlignment="1">
      <alignment horizontal="center" vertical="center"/>
    </xf>
    <xf numFmtId="10" fontId="11" fillId="8" borderId="16" xfId="263" applyNumberFormat="1" applyFont="1" applyFill="1" applyBorder="1" applyAlignment="1">
      <alignment horizontal="center" vertical="center" wrapText="1"/>
    </xf>
    <xf numFmtId="0" fontId="10" fillId="8" borderId="8" xfId="263" applyFont="1" applyFill="1" applyBorder="1"/>
    <xf numFmtId="4" fontId="10" fillId="8" borderId="8" xfId="263" applyNumberFormat="1" applyFont="1" applyFill="1" applyBorder="1"/>
    <xf numFmtId="0" fontId="10" fillId="8" borderId="0" xfId="263" applyFont="1" applyFill="1"/>
    <xf numFmtId="3" fontId="10" fillId="4" borderId="8" xfId="0" applyNumberFormat="1" applyFont="1" applyFill="1" applyBorder="1" applyAlignment="1">
      <alignment horizontal="center" vertical="center"/>
    </xf>
    <xf numFmtId="49" fontId="28" fillId="4" borderId="8" xfId="3" applyNumberFormat="1" applyFont="1" applyFill="1" applyBorder="1" applyAlignment="1">
      <alignment horizontal="center" vertical="center" wrapText="1"/>
    </xf>
    <xf numFmtId="49" fontId="11" fillId="5" borderId="2" xfId="1" applyNumberFormat="1" applyFont="1" applyFill="1" applyBorder="1" applyAlignment="1">
      <alignment horizontal="center" vertical="center" wrapText="1"/>
    </xf>
    <xf numFmtId="49" fontId="11" fillId="5" borderId="11" xfId="1" applyNumberFormat="1" applyFont="1" applyFill="1" applyBorder="1" applyAlignment="1">
      <alignment horizontal="center" vertical="center" wrapText="1"/>
    </xf>
    <xf numFmtId="49" fontId="11" fillId="5" borderId="0" xfId="1" applyNumberFormat="1" applyFont="1" applyFill="1" applyBorder="1" applyAlignment="1">
      <alignment horizontal="center" vertical="center" wrapText="1"/>
    </xf>
    <xf numFmtId="49" fontId="11" fillId="5" borderId="16" xfId="1" applyNumberFormat="1" applyFont="1" applyFill="1" applyBorder="1" applyAlignment="1">
      <alignment horizontal="center" vertical="center" wrapText="1"/>
    </xf>
    <xf numFmtId="49" fontId="11" fillId="5" borderId="3" xfId="1" applyNumberFormat="1" applyFont="1" applyFill="1" applyBorder="1" applyAlignment="1">
      <alignment horizontal="center" vertical="center" wrapText="1"/>
    </xf>
    <xf numFmtId="4" fontId="11" fillId="5" borderId="0" xfId="1" applyNumberFormat="1" applyFont="1" applyFill="1" applyBorder="1" applyAlignment="1">
      <alignment horizontal="center" vertical="center" wrapText="1"/>
    </xf>
    <xf numFmtId="49" fontId="11" fillId="4" borderId="3" xfId="1" applyNumberFormat="1" applyFont="1" applyFill="1" applyBorder="1" applyAlignment="1">
      <alignment horizontal="center" vertical="center" wrapText="1"/>
    </xf>
    <xf numFmtId="49" fontId="28" fillId="4" borderId="0" xfId="3" applyNumberFormat="1" applyFont="1" applyFill="1" applyBorder="1" applyAlignment="1">
      <alignment horizontal="center" vertical="center" wrapText="1"/>
    </xf>
    <xf numFmtId="49" fontId="10" fillId="4" borderId="11" xfId="1" applyNumberFormat="1" applyFont="1" applyFill="1" applyBorder="1" applyAlignment="1">
      <alignment horizontal="center" vertical="center" wrapText="1"/>
    </xf>
    <xf numFmtId="3" fontId="10" fillId="4" borderId="5" xfId="0" applyNumberFormat="1" applyFont="1" applyFill="1" applyBorder="1" applyAlignment="1">
      <alignment horizontal="center" vertical="center"/>
    </xf>
    <xf numFmtId="49" fontId="11" fillId="5" borderId="10" xfId="1" applyNumberFormat="1" applyFont="1" applyFill="1" applyBorder="1" applyAlignment="1">
      <alignment horizontal="center" vertical="center" wrapText="1"/>
    </xf>
    <xf numFmtId="49" fontId="11" fillId="5" borderId="14" xfId="1" applyNumberFormat="1" applyFont="1" applyFill="1" applyBorder="1" applyAlignment="1">
      <alignment horizontal="center" vertical="center" wrapText="1"/>
    </xf>
    <xf numFmtId="49" fontId="11" fillId="5" borderId="15" xfId="1" applyNumberFormat="1" applyFont="1" applyFill="1" applyBorder="1" applyAlignment="1">
      <alignment horizontal="center" vertical="center" wrapText="1"/>
    </xf>
    <xf numFmtId="4" fontId="10" fillId="4" borderId="9" xfId="0" applyNumberFormat="1" applyFont="1" applyFill="1" applyBorder="1" applyAlignment="1">
      <alignment horizontal="center" vertical="center"/>
    </xf>
    <xf numFmtId="4" fontId="10" fillId="0" borderId="0" xfId="0" applyNumberFormat="1" applyFont="1" applyAlignment="1">
      <alignment horizontal="center" vertical="center"/>
    </xf>
    <xf numFmtId="4" fontId="10" fillId="0" borderId="8" xfId="1" applyNumberFormat="1" applyFont="1" applyFill="1" applyBorder="1" applyAlignment="1">
      <alignment horizontal="center" vertical="center" wrapText="1"/>
    </xf>
    <xf numFmtId="4" fontId="10" fillId="0" borderId="8" xfId="0" applyNumberFormat="1" applyFont="1" applyFill="1" applyBorder="1" applyAlignment="1">
      <alignment horizontal="center" vertical="center"/>
    </xf>
    <xf numFmtId="0" fontId="10" fillId="0" borderId="9" xfId="0" applyFont="1" applyFill="1" applyBorder="1" applyAlignment="1">
      <alignment horizontal="center" vertical="center" wrapText="1"/>
    </xf>
    <xf numFmtId="0" fontId="11" fillId="5" borderId="14" xfId="1" applyFont="1" applyFill="1" applyBorder="1" applyAlignment="1">
      <alignment horizontal="center" vertical="center" wrapText="1"/>
    </xf>
    <xf numFmtId="0" fontId="10" fillId="4" borderId="16" xfId="0" applyFont="1" applyFill="1" applyBorder="1" applyAlignment="1">
      <alignment horizontal="center" vertical="center"/>
    </xf>
    <xf numFmtId="4" fontId="11" fillId="5" borderId="8" xfId="1" applyNumberFormat="1" applyFont="1" applyFill="1" applyBorder="1" applyAlignment="1">
      <alignment horizontal="center" vertical="center" wrapText="1"/>
    </xf>
    <xf numFmtId="0" fontId="28" fillId="4" borderId="0" xfId="3" applyFont="1" applyFill="1" applyBorder="1" applyAlignment="1">
      <alignment horizontal="center" vertical="center" wrapText="1"/>
    </xf>
    <xf numFmtId="3" fontId="11" fillId="5" borderId="5" xfId="1" applyNumberFormat="1" applyFont="1" applyFill="1" applyBorder="1" applyAlignment="1">
      <alignment horizontal="center" vertical="center" wrapText="1"/>
    </xf>
    <xf numFmtId="4" fontId="10" fillId="0" borderId="8" xfId="0" applyNumberFormat="1" applyFont="1" applyBorder="1" applyAlignment="1">
      <alignment horizontal="center" vertical="center"/>
    </xf>
    <xf numFmtId="0" fontId="10" fillId="0" borderId="8" xfId="0" applyFont="1" applyBorder="1" applyAlignment="1">
      <alignment horizontal="center" vertical="center"/>
    </xf>
    <xf numFmtId="0" fontId="10" fillId="0" borderId="16" xfId="0" applyFont="1" applyBorder="1" applyAlignment="1">
      <alignment horizontal="center" vertical="center"/>
    </xf>
    <xf numFmtId="4" fontId="10" fillId="0" borderId="10" xfId="0" applyNumberFormat="1" applyFont="1" applyBorder="1" applyAlignment="1">
      <alignment horizontal="center" vertical="center"/>
    </xf>
    <xf numFmtId="3" fontId="11" fillId="5" borderId="10" xfId="1" applyNumberFormat="1" applyFont="1" applyFill="1" applyBorder="1" applyAlignment="1">
      <alignment horizontal="center" vertical="center" wrapText="1"/>
    </xf>
    <xf numFmtId="0" fontId="10" fillId="4" borderId="3" xfId="0" applyFont="1" applyFill="1" applyBorder="1" applyAlignment="1">
      <alignment horizontal="center" vertical="center"/>
    </xf>
    <xf numFmtId="0" fontId="10" fillId="4" borderId="8" xfId="1" applyFont="1" applyFill="1" applyBorder="1" applyAlignment="1">
      <alignment horizontal="center" vertical="center" wrapText="1"/>
    </xf>
    <xf numFmtId="0" fontId="11" fillId="5" borderId="10" xfId="1" applyFont="1" applyFill="1" applyBorder="1" applyAlignment="1">
      <alignment horizontal="center" vertical="center" wrapText="1"/>
    </xf>
    <xf numFmtId="0" fontId="10" fillId="4" borderId="16" xfId="1" applyFont="1" applyFill="1" applyBorder="1" applyAlignment="1">
      <alignment horizontal="center" vertical="center" wrapText="1"/>
    </xf>
    <xf numFmtId="4" fontId="10" fillId="4" borderId="8" xfId="7" applyNumberFormat="1" applyFont="1" applyFill="1" applyBorder="1"/>
    <xf numFmtId="4" fontId="10" fillId="0" borderId="9" xfId="0" applyNumberFormat="1" applyFont="1" applyFill="1" applyBorder="1" applyAlignment="1">
      <alignment horizontal="center" vertical="center"/>
    </xf>
    <xf numFmtId="0" fontId="11" fillId="0" borderId="16" xfId="0" applyFont="1" applyFill="1" applyBorder="1" applyAlignment="1">
      <alignment horizontal="center" vertical="center" wrapText="1"/>
    </xf>
    <xf numFmtId="4" fontId="10" fillId="0" borderId="0" xfId="0" applyNumberFormat="1" applyFont="1" applyFill="1" applyAlignment="1">
      <alignment horizontal="center" vertical="center"/>
    </xf>
    <xf numFmtId="0" fontId="10" fillId="0" borderId="16" xfId="1" applyFont="1" applyFill="1" applyBorder="1" applyAlignment="1">
      <alignment horizontal="center" vertical="center" wrapText="1"/>
    </xf>
    <xf numFmtId="4" fontId="11" fillId="0" borderId="8" xfId="0" applyNumberFormat="1" applyFont="1" applyFill="1" applyBorder="1" applyAlignment="1">
      <alignment horizontal="center" vertical="center"/>
    </xf>
    <xf numFmtId="0" fontId="11" fillId="4" borderId="15" xfId="1" applyFont="1" applyFill="1" applyBorder="1" applyAlignment="1">
      <alignment horizontal="center" vertical="center" wrapText="1"/>
    </xf>
    <xf numFmtId="4" fontId="11" fillId="0" borderId="15" xfId="0" applyNumberFormat="1" applyFont="1" applyBorder="1" applyAlignment="1">
      <alignment horizontal="center" vertical="center"/>
    </xf>
    <xf numFmtId="0" fontId="28" fillId="4" borderId="15" xfId="3" applyFont="1" applyFill="1" applyBorder="1" applyAlignment="1">
      <alignment horizontal="center" vertical="center" wrapText="1"/>
    </xf>
    <xf numFmtId="4" fontId="11" fillId="4" borderId="15" xfId="1" applyNumberFormat="1" applyFont="1" applyFill="1" applyBorder="1" applyAlignment="1">
      <alignment horizontal="center" vertical="center" wrapText="1"/>
    </xf>
    <xf numFmtId="0" fontId="10" fillId="0" borderId="16" xfId="0" applyFont="1" applyFill="1" applyBorder="1" applyAlignment="1">
      <alignment horizontal="center" vertical="center"/>
    </xf>
    <xf numFmtId="0" fontId="28" fillId="0" borderId="4" xfId="3" applyFont="1" applyFill="1" applyBorder="1" applyAlignment="1" applyProtection="1">
      <alignment horizontal="center" vertical="center" wrapText="1"/>
    </xf>
    <xf numFmtId="4" fontId="11" fillId="4" borderId="4" xfId="1" applyNumberFormat="1" applyFont="1" applyFill="1" applyBorder="1" applyAlignment="1">
      <alignment horizontal="center" vertical="center" wrapText="1"/>
    </xf>
    <xf numFmtId="3" fontId="10" fillId="4" borderId="8" xfId="0" applyNumberFormat="1" applyFont="1" applyFill="1" applyBorder="1" applyAlignment="1">
      <alignment horizontal="right" vertical="center"/>
    </xf>
    <xf numFmtId="49" fontId="11" fillId="4" borderId="11" xfId="1" applyNumberFormat="1" applyFont="1" applyFill="1" applyBorder="1" applyAlignment="1">
      <alignment horizontal="center" vertical="center" wrapText="1"/>
    </xf>
    <xf numFmtId="49" fontId="11" fillId="4" borderId="10" xfId="1" applyNumberFormat="1" applyFont="1" applyFill="1" applyBorder="1" applyAlignment="1">
      <alignment horizontal="center" vertical="center" wrapText="1"/>
    </xf>
    <xf numFmtId="0" fontId="11" fillId="4" borderId="0" xfId="1" applyNumberFormat="1" applyFont="1" applyFill="1" applyBorder="1" applyAlignment="1">
      <alignment horizontal="center" vertical="center" wrapText="1"/>
    </xf>
    <xf numFmtId="4" fontId="11" fillId="4" borderId="0" xfId="0" applyNumberFormat="1" applyFont="1" applyFill="1" applyBorder="1" applyAlignment="1">
      <alignment horizontal="center" vertical="center"/>
    </xf>
    <xf numFmtId="4" fontId="11" fillId="0" borderId="0" xfId="0" applyNumberFormat="1" applyFont="1" applyBorder="1" applyAlignment="1">
      <alignment horizontal="center" vertical="center"/>
    </xf>
    <xf numFmtId="0" fontId="11" fillId="4" borderId="0" xfId="0" applyFont="1" applyFill="1" applyBorder="1" applyAlignment="1">
      <alignment horizontal="center" vertical="center" wrapText="1"/>
    </xf>
    <xf numFmtId="0" fontId="10" fillId="0" borderId="27" xfId="0" applyFont="1" applyFill="1" applyBorder="1" applyAlignment="1">
      <alignment horizontal="center" vertical="center"/>
    </xf>
    <xf numFmtId="0" fontId="28" fillId="4" borderId="5" xfId="3" applyFont="1" applyFill="1" applyBorder="1" applyAlignment="1">
      <alignment horizontal="center" vertical="center" wrapText="1"/>
    </xf>
    <xf numFmtId="3" fontId="10" fillId="0" borderId="8" xfId="0" applyNumberFormat="1" applyFont="1" applyBorder="1" applyAlignment="1">
      <alignment horizontal="center" vertical="center"/>
    </xf>
    <xf numFmtId="4" fontId="10" fillId="0" borderId="10" xfId="0" applyNumberFormat="1" applyFont="1" applyFill="1" applyBorder="1" applyAlignment="1">
      <alignment horizontal="center" vertical="center"/>
    </xf>
    <xf numFmtId="0" fontId="10" fillId="4" borderId="9" xfId="179" applyFont="1" applyFill="1" applyBorder="1" applyAlignment="1">
      <alignment horizontal="center" vertical="center"/>
    </xf>
    <xf numFmtId="0" fontId="11" fillId="4" borderId="16" xfId="179" applyFont="1" applyFill="1" applyBorder="1" applyAlignment="1">
      <alignment horizontal="center" vertical="center" wrapText="1"/>
    </xf>
    <xf numFmtId="0" fontId="10" fillId="0" borderId="0" xfId="179" applyFont="1"/>
    <xf numFmtId="0" fontId="10" fillId="4" borderId="8" xfId="179" applyFont="1" applyFill="1" applyBorder="1" applyAlignment="1">
      <alignment horizontal="center" vertical="center"/>
    </xf>
    <xf numFmtId="0" fontId="10" fillId="0" borderId="8" xfId="179" applyFont="1" applyBorder="1" applyAlignment="1">
      <alignment wrapText="1"/>
    </xf>
    <xf numFmtId="0" fontId="11" fillId="5" borderId="27" xfId="179" applyFont="1" applyFill="1" applyBorder="1" applyAlignment="1">
      <alignment horizontal="center" vertical="center"/>
    </xf>
    <xf numFmtId="0" fontId="11" fillId="5" borderId="11" xfId="8" applyFont="1" applyFill="1" applyBorder="1" applyAlignment="1">
      <alignment horizontal="center" vertical="center" wrapText="1"/>
    </xf>
    <xf numFmtId="0" fontId="11" fillId="5" borderId="3" xfId="8" applyFont="1" applyFill="1" applyBorder="1" applyAlignment="1">
      <alignment horizontal="center" vertical="center" wrapText="1"/>
    </xf>
    <xf numFmtId="3" fontId="11" fillId="5" borderId="8" xfId="179" applyNumberFormat="1" applyFont="1" applyFill="1" applyBorder="1" applyAlignment="1">
      <alignment horizontal="center" vertical="center"/>
    </xf>
    <xf numFmtId="10" fontId="11" fillId="5" borderId="16" xfId="179" applyNumberFormat="1" applyFont="1" applyFill="1" applyBorder="1" applyAlignment="1">
      <alignment horizontal="center" vertical="center" wrapText="1"/>
    </xf>
    <xf numFmtId="0" fontId="10" fillId="4" borderId="9" xfId="21" applyFont="1" applyFill="1" applyBorder="1" applyAlignment="1">
      <alignment horizontal="center" vertical="center"/>
    </xf>
    <xf numFmtId="3" fontId="10" fillId="4" borderId="8" xfId="22" applyNumberFormat="1" applyFont="1" applyFill="1" applyBorder="1" applyAlignment="1">
      <alignment horizontal="center" vertical="center" wrapText="1"/>
    </xf>
    <xf numFmtId="3" fontId="10" fillId="0" borderId="8" xfId="21" applyNumberFormat="1" applyFont="1" applyBorder="1" applyAlignment="1">
      <alignment horizontal="center" vertical="center"/>
    </xf>
    <xf numFmtId="0" fontId="10" fillId="0" borderId="8" xfId="105" applyFont="1" applyBorder="1"/>
    <xf numFmtId="3" fontId="10" fillId="4" borderId="8" xfId="21" applyNumberFormat="1" applyFont="1" applyFill="1" applyBorder="1" applyAlignment="1">
      <alignment horizontal="center" vertical="center"/>
    </xf>
    <xf numFmtId="0" fontId="11" fillId="4" borderId="16" xfId="21" applyFont="1" applyFill="1" applyBorder="1" applyAlignment="1">
      <alignment horizontal="center" vertical="center" wrapText="1"/>
    </xf>
    <xf numFmtId="0" fontId="10" fillId="0" borderId="8" xfId="21" applyFont="1" applyBorder="1"/>
    <xf numFmtId="4" fontId="10" fillId="0" borderId="8" xfId="21" applyNumberFormat="1" applyFont="1" applyBorder="1"/>
    <xf numFmtId="0" fontId="10" fillId="0" borderId="0" xfId="21" applyFont="1"/>
    <xf numFmtId="0" fontId="10" fillId="0" borderId="0" xfId="105" applyFont="1"/>
    <xf numFmtId="0" fontId="11" fillId="5" borderId="27" xfId="21" applyFont="1" applyFill="1" applyBorder="1" applyAlignment="1">
      <alignment horizontal="center" vertical="center"/>
    </xf>
    <xf numFmtId="0" fontId="11" fillId="5" borderId="11" xfId="22" applyFont="1" applyFill="1" applyBorder="1" applyAlignment="1">
      <alignment horizontal="center" vertical="center" wrapText="1"/>
    </xf>
    <xf numFmtId="0" fontId="11" fillId="5" borderId="3" xfId="22" applyFont="1" applyFill="1" applyBorder="1" applyAlignment="1">
      <alignment horizontal="center" vertical="center" wrapText="1"/>
    </xf>
    <xf numFmtId="0" fontId="11" fillId="5" borderId="0" xfId="22" applyFont="1" applyFill="1" applyBorder="1" applyAlignment="1">
      <alignment horizontal="center" vertical="center" wrapText="1"/>
    </xf>
    <xf numFmtId="0" fontId="11" fillId="5" borderId="16" xfId="22" applyFont="1" applyFill="1" applyBorder="1" applyAlignment="1">
      <alignment horizontal="center" vertical="center" wrapText="1"/>
    </xf>
    <xf numFmtId="3" fontId="11" fillId="5" borderId="8" xfId="22" applyNumberFormat="1" applyFont="1" applyFill="1" applyBorder="1" applyAlignment="1">
      <alignment horizontal="center" vertical="center" wrapText="1"/>
    </xf>
    <xf numFmtId="3" fontId="11" fillId="5" borderId="8" xfId="21" applyNumberFormat="1" applyFont="1" applyFill="1" applyBorder="1" applyAlignment="1">
      <alignment horizontal="center" vertical="center"/>
    </xf>
    <xf numFmtId="10" fontId="11" fillId="5" borderId="16" xfId="21" applyNumberFormat="1" applyFont="1" applyFill="1" applyBorder="1" applyAlignment="1">
      <alignment horizontal="center" vertical="center" wrapText="1"/>
    </xf>
    <xf numFmtId="0" fontId="11" fillId="4" borderId="27" xfId="0" applyFont="1" applyFill="1" applyBorder="1" applyAlignment="1">
      <alignment horizontal="center" vertical="center"/>
    </xf>
    <xf numFmtId="0" fontId="10" fillId="4" borderId="13" xfId="1" applyFont="1" applyFill="1" applyBorder="1" applyAlignment="1">
      <alignment horizontal="center" vertical="center" wrapText="1"/>
    </xf>
    <xf numFmtId="3" fontId="11" fillId="4" borderId="8" xfId="1" applyNumberFormat="1" applyFont="1" applyFill="1" applyBorder="1" applyAlignment="1">
      <alignment horizontal="center" vertical="center" wrapText="1"/>
    </xf>
    <xf numFmtId="3" fontId="10" fillId="4" borderId="0" xfId="0" applyNumberFormat="1" applyFont="1" applyFill="1"/>
    <xf numFmtId="3" fontId="11" fillId="4" borderId="16" xfId="1" applyNumberFormat="1" applyFont="1" applyFill="1" applyBorder="1" applyAlignment="1">
      <alignment horizontal="center" vertical="center" wrapText="1"/>
    </xf>
    <xf numFmtId="3" fontId="32" fillId="0" borderId="8" xfId="0" applyNumberFormat="1" applyFont="1" applyBorder="1" applyAlignment="1">
      <alignment horizontal="center" vertical="center" wrapText="1"/>
    </xf>
    <xf numFmtId="10" fontId="11" fillId="4" borderId="13" xfId="0" applyNumberFormat="1" applyFont="1" applyFill="1" applyBorder="1" applyAlignment="1">
      <alignment horizontal="center" vertical="center" wrapText="1"/>
    </xf>
    <xf numFmtId="0" fontId="10" fillId="4" borderId="11" xfId="0" applyFont="1" applyFill="1" applyBorder="1" applyAlignment="1">
      <alignment horizontal="center" vertical="center"/>
    </xf>
    <xf numFmtId="0" fontId="28" fillId="4" borderId="11" xfId="3" applyFont="1" applyFill="1" applyBorder="1" applyAlignment="1">
      <alignment horizontal="center" vertical="center" wrapText="1"/>
    </xf>
    <xf numFmtId="0" fontId="11" fillId="4" borderId="13" xfId="0" applyFont="1" applyFill="1" applyBorder="1" applyAlignment="1">
      <alignment horizontal="center" vertical="center" wrapText="1"/>
    </xf>
    <xf numFmtId="4" fontId="32" fillId="0" borderId="8" xfId="0" applyNumberFormat="1" applyFont="1" applyBorder="1" applyAlignment="1">
      <alignment horizontal="center" vertical="center" wrapText="1"/>
    </xf>
    <xf numFmtId="0" fontId="28" fillId="4" borderId="10" xfId="3" applyFont="1" applyFill="1" applyBorder="1" applyAlignment="1">
      <alignment horizontal="center" vertical="center" wrapText="1"/>
    </xf>
    <xf numFmtId="4" fontId="11" fillId="5" borderId="10" xfId="0" applyNumberFormat="1" applyFont="1" applyFill="1" applyBorder="1" applyAlignment="1">
      <alignment horizontal="center" vertical="center"/>
    </xf>
    <xf numFmtId="4" fontId="31" fillId="4" borderId="8" xfId="179" applyNumberFormat="1" applyFont="1" applyFill="1" applyBorder="1" applyAlignment="1">
      <alignment horizontal="center" vertical="center"/>
    </xf>
    <xf numFmtId="0" fontId="10" fillId="10" borderId="8" xfId="179" applyFont="1" applyFill="1" applyBorder="1"/>
    <xf numFmtId="0" fontId="10" fillId="4" borderId="13" xfId="179" applyFont="1" applyFill="1" applyBorder="1" applyAlignment="1">
      <alignment horizontal="center" vertical="center"/>
    </xf>
    <xf numFmtId="4" fontId="33" fillId="5" borderId="8" xfId="8" applyNumberFormat="1" applyFont="1" applyFill="1" applyBorder="1" applyAlignment="1">
      <alignment horizontal="center" vertical="center" wrapText="1"/>
    </xf>
    <xf numFmtId="4" fontId="33" fillId="5" borderId="8" xfId="179" applyNumberFormat="1" applyFont="1" applyFill="1" applyBorder="1" applyAlignment="1">
      <alignment horizontal="center" vertical="center"/>
    </xf>
    <xf numFmtId="4" fontId="10" fillId="0" borderId="8" xfId="263" applyNumberFormat="1" applyFont="1" applyFill="1" applyBorder="1" applyAlignment="1">
      <alignment horizontal="center" vertical="center"/>
    </xf>
    <xf numFmtId="0" fontId="10" fillId="0" borderId="8" xfId="263" applyFont="1" applyFill="1" applyBorder="1" applyAlignment="1">
      <alignment horizontal="center"/>
    </xf>
    <xf numFmtId="4" fontId="10" fillId="0" borderId="8" xfId="263" applyNumberFormat="1" applyFont="1" applyFill="1" applyBorder="1" applyAlignment="1">
      <alignment horizontal="center"/>
    </xf>
    <xf numFmtId="0" fontId="10" fillId="0" borderId="13" xfId="263" applyFont="1" applyFill="1" applyBorder="1" applyAlignment="1">
      <alignment horizontal="center" vertical="center"/>
    </xf>
    <xf numFmtId="0" fontId="11" fillId="5" borderId="28" xfId="263" applyFont="1" applyFill="1" applyBorder="1" applyAlignment="1">
      <alignment horizontal="center" vertical="center"/>
    </xf>
    <xf numFmtId="4" fontId="11" fillId="5" borderId="8" xfId="263" applyNumberFormat="1" applyFont="1" applyFill="1" applyBorder="1" applyAlignment="1">
      <alignment horizontal="center" vertical="center"/>
    </xf>
    <xf numFmtId="10" fontId="11" fillId="5" borderId="16" xfId="263" applyNumberFormat="1" applyFont="1" applyFill="1" applyBorder="1" applyAlignment="1">
      <alignment horizontal="center" vertical="center" wrapText="1"/>
    </xf>
    <xf numFmtId="0" fontId="10" fillId="0" borderId="8" xfId="263" applyFont="1" applyBorder="1"/>
    <xf numFmtId="4" fontId="11" fillId="0" borderId="8" xfId="263" applyNumberFormat="1" applyFont="1" applyBorder="1" applyAlignment="1">
      <alignment horizontal="center"/>
    </xf>
    <xf numFmtId="0" fontId="10" fillId="4" borderId="9" xfId="105" applyFont="1" applyFill="1" applyBorder="1" applyAlignment="1">
      <alignment horizontal="center" vertical="center"/>
    </xf>
    <xf numFmtId="4" fontId="10" fillId="4" borderId="8" xfId="8" applyNumberFormat="1" applyFont="1" applyFill="1" applyBorder="1" applyAlignment="1">
      <alignment horizontal="center" vertical="center" wrapText="1"/>
    </xf>
    <xf numFmtId="4" fontId="10" fillId="4" borderId="8" xfId="105" applyNumberFormat="1" applyFont="1" applyFill="1" applyBorder="1" applyAlignment="1">
      <alignment horizontal="center" vertical="center"/>
    </xf>
    <xf numFmtId="0" fontId="11" fillId="4" borderId="16" xfId="105" applyFont="1" applyFill="1" applyBorder="1" applyAlignment="1">
      <alignment horizontal="center" vertical="center" wrapText="1"/>
    </xf>
    <xf numFmtId="4" fontId="10" fillId="0" borderId="8" xfId="105" applyNumberFormat="1" applyFont="1" applyBorder="1"/>
    <xf numFmtId="0" fontId="10" fillId="0" borderId="8" xfId="105" applyFont="1" applyBorder="1" applyAlignment="1">
      <alignment vertical="center"/>
    </xf>
    <xf numFmtId="4" fontId="10" fillId="0" borderId="8" xfId="105" applyNumberFormat="1" applyFont="1" applyBorder="1" applyAlignment="1">
      <alignment vertical="center"/>
    </xf>
    <xf numFmtId="0" fontId="10" fillId="0" borderId="8" xfId="105" applyFont="1" applyBorder="1" applyAlignment="1">
      <alignment wrapText="1"/>
    </xf>
    <xf numFmtId="4" fontId="10" fillId="0" borderId="0" xfId="105" applyNumberFormat="1" applyFont="1"/>
    <xf numFmtId="0" fontId="11" fillId="5" borderId="27" xfId="105" applyFont="1" applyFill="1" applyBorder="1" applyAlignment="1">
      <alignment horizontal="center" vertical="center"/>
    </xf>
    <xf numFmtId="3" fontId="11" fillId="5" borderId="8" xfId="105" applyNumberFormat="1" applyFont="1" applyFill="1" applyBorder="1" applyAlignment="1">
      <alignment horizontal="center" vertical="center"/>
    </xf>
    <xf numFmtId="10" fontId="11" fillId="5" borderId="16" xfId="105" applyNumberFormat="1" applyFont="1" applyFill="1" applyBorder="1" applyAlignment="1">
      <alignment horizontal="center" vertical="center" wrapText="1"/>
    </xf>
    <xf numFmtId="3" fontId="10" fillId="4" borderId="0" xfId="0" applyNumberFormat="1" applyFont="1" applyFill="1" applyBorder="1" applyAlignment="1">
      <alignment horizontal="center" vertical="center"/>
    </xf>
    <xf numFmtId="10" fontId="11" fillId="4" borderId="16" xfId="176" applyNumberFormat="1" applyFont="1" applyFill="1" applyBorder="1" applyAlignment="1">
      <alignment horizontal="center" vertical="center" wrapText="1"/>
    </xf>
    <xf numFmtId="4" fontId="10" fillId="0" borderId="8" xfId="0" applyNumberFormat="1" applyFont="1" applyBorder="1" applyAlignment="1">
      <alignment horizontal="center" vertical="center" wrapText="1"/>
    </xf>
    <xf numFmtId="0" fontId="10" fillId="0" borderId="0" xfId="0" applyFont="1" applyAlignment="1">
      <alignment horizontal="center" vertical="center"/>
    </xf>
    <xf numFmtId="3" fontId="10" fillId="4" borderId="9" xfId="0" applyNumberFormat="1" applyFont="1" applyFill="1" applyBorder="1" applyAlignment="1">
      <alignment horizontal="center" vertical="center"/>
    </xf>
    <xf numFmtId="0" fontId="10" fillId="0" borderId="8" xfId="0" applyFont="1" applyBorder="1" applyAlignment="1">
      <alignment horizontal="center" vertical="center" wrapText="1"/>
    </xf>
    <xf numFmtId="3" fontId="10" fillId="0" borderId="8" xfId="0" applyNumberFormat="1" applyFont="1" applyBorder="1" applyAlignment="1">
      <alignment horizontal="center" vertical="center" wrapText="1"/>
    </xf>
    <xf numFmtId="4" fontId="10" fillId="0" borderId="8" xfId="0" applyNumberFormat="1" applyFont="1" applyBorder="1" applyAlignment="1">
      <alignment wrapText="1"/>
    </xf>
    <xf numFmtId="0" fontId="10" fillId="0" borderId="8" xfId="334" applyFont="1" applyFill="1" applyBorder="1" applyAlignment="1">
      <alignment horizontal="center" vertical="center"/>
    </xf>
    <xf numFmtId="4" fontId="10" fillId="0" borderId="8" xfId="334" applyNumberFormat="1" applyFont="1" applyFill="1" applyBorder="1" applyAlignment="1">
      <alignment horizontal="center" vertical="center"/>
    </xf>
    <xf numFmtId="1" fontId="10" fillId="0" borderId="8" xfId="334" applyNumberFormat="1" applyFont="1" applyFill="1" applyBorder="1" applyAlignment="1">
      <alignment horizontal="center" vertical="center"/>
    </xf>
    <xf numFmtId="0" fontId="10" fillId="14" borderId="8" xfId="334" applyFont="1" applyFill="1" applyBorder="1" applyAlignment="1">
      <alignment wrapText="1"/>
    </xf>
    <xf numFmtId="0" fontId="10" fillId="9" borderId="8" xfId="334" applyFont="1" applyFill="1" applyBorder="1" applyAlignment="1">
      <alignment horizontal="center" vertical="center"/>
    </xf>
    <xf numFmtId="4" fontId="10" fillId="9" borderId="8" xfId="334" applyNumberFormat="1" applyFont="1" applyFill="1" applyBorder="1" applyAlignment="1">
      <alignment horizontal="center" vertical="center"/>
    </xf>
    <xf numFmtId="1" fontId="10" fillId="0" borderId="8" xfId="334" applyNumberFormat="1" applyFont="1" applyFill="1" applyBorder="1" applyAlignment="1">
      <alignment horizontal="center"/>
    </xf>
    <xf numFmtId="4" fontId="10" fillId="0" borderId="8" xfId="334" applyNumberFormat="1" applyFont="1" applyFill="1" applyBorder="1" applyAlignment="1">
      <alignment horizontal="center"/>
    </xf>
    <xf numFmtId="0" fontId="24" fillId="14" borderId="8" xfId="334" applyFont="1" applyFill="1" applyBorder="1"/>
    <xf numFmtId="0" fontId="10" fillId="14" borderId="8" xfId="334" applyFont="1" applyFill="1" applyBorder="1"/>
    <xf numFmtId="0" fontId="10" fillId="0" borderId="8" xfId="334" applyFont="1" applyFill="1" applyBorder="1" applyAlignment="1">
      <alignment horizontal="center"/>
    </xf>
    <xf numFmtId="0" fontId="10" fillId="0" borderId="8" xfId="334" applyFont="1" applyFill="1" applyBorder="1"/>
    <xf numFmtId="4" fontId="29" fillId="0" borderId="8" xfId="334" applyNumberFormat="1" applyFont="1" applyFill="1" applyBorder="1" applyAlignment="1">
      <alignment horizontal="center" vertical="center"/>
    </xf>
    <xf numFmtId="0" fontId="25" fillId="13" borderId="8" xfId="334" applyFont="1" applyFill="1" applyBorder="1" applyAlignment="1">
      <alignment horizontal="center" vertical="center"/>
    </xf>
    <xf numFmtId="3" fontId="25" fillId="13" borderId="8" xfId="334" applyNumberFormat="1" applyFont="1" applyFill="1" applyBorder="1" applyAlignment="1">
      <alignment horizontal="center" vertical="center"/>
    </xf>
    <xf numFmtId="4" fontId="25" fillId="0" borderId="8" xfId="334" applyNumberFormat="1" applyFont="1" applyFill="1" applyBorder="1" applyAlignment="1">
      <alignment horizontal="center" vertical="center"/>
    </xf>
    <xf numFmtId="3" fontId="25" fillId="0" borderId="8" xfId="334" applyNumberFormat="1" applyFont="1" applyFill="1" applyBorder="1" applyAlignment="1">
      <alignment horizontal="center" vertical="center"/>
    </xf>
    <xf numFmtId="10" fontId="25" fillId="13" borderId="8" xfId="334" applyNumberFormat="1" applyFont="1" applyFill="1" applyBorder="1" applyAlignment="1">
      <alignment horizontal="center" vertical="center" wrapText="1"/>
    </xf>
    <xf numFmtId="0" fontId="10" fillId="0" borderId="8" xfId="334" applyFont="1" applyBorder="1"/>
    <xf numFmtId="0" fontId="11" fillId="4" borderId="8" xfId="1" applyFont="1" applyFill="1" applyBorder="1" applyAlignment="1">
      <alignment vertical="center"/>
    </xf>
    <xf numFmtId="4" fontId="11" fillId="4" borderId="8" xfId="1" applyNumberFormat="1" applyFont="1" applyFill="1" applyBorder="1" applyAlignment="1">
      <alignment vertical="center"/>
    </xf>
    <xf numFmtId="4" fontId="10" fillId="4" borderId="8" xfId="1" applyNumberFormat="1" applyFont="1" applyFill="1" applyBorder="1" applyAlignment="1">
      <alignment vertical="center"/>
    </xf>
    <xf numFmtId="0" fontId="10" fillId="4" borderId="8" xfId="1" applyFont="1" applyFill="1" applyBorder="1" applyAlignment="1">
      <alignment vertical="center"/>
    </xf>
    <xf numFmtId="0" fontId="10" fillId="4" borderId="3" xfId="0" applyFont="1" applyFill="1" applyBorder="1" applyAlignment="1">
      <alignment horizontal="center" vertical="center" wrapText="1"/>
    </xf>
    <xf numFmtId="0" fontId="10" fillId="4" borderId="0" xfId="1" applyFont="1" applyFill="1" applyBorder="1" applyAlignment="1">
      <alignment horizontal="center" vertical="center" wrapText="1"/>
    </xf>
    <xf numFmtId="0" fontId="10" fillId="4" borderId="9" xfId="0" applyFont="1" applyFill="1" applyBorder="1" applyAlignment="1">
      <alignment horizontal="center" vertical="center" wrapText="1"/>
    </xf>
    <xf numFmtId="4" fontId="10" fillId="4" borderId="8" xfId="0" applyNumberFormat="1" applyFont="1" applyFill="1" applyBorder="1" applyAlignment="1">
      <alignment horizontal="center" vertical="center" wrapText="1"/>
    </xf>
    <xf numFmtId="0" fontId="21" fillId="4" borderId="0" xfId="1" applyFont="1" applyFill="1" applyBorder="1" applyAlignment="1">
      <alignment horizontal="center" vertical="center" wrapText="1"/>
    </xf>
    <xf numFmtId="0" fontId="10" fillId="4" borderId="8" xfId="1" applyNumberFormat="1" applyFont="1" applyFill="1" applyBorder="1" applyAlignment="1">
      <alignment horizontal="center" vertical="center" wrapText="1"/>
    </xf>
    <xf numFmtId="0" fontId="10" fillId="4" borderId="13" xfId="0" applyFont="1" applyFill="1" applyBorder="1" applyAlignment="1">
      <alignment horizontal="center" vertical="center" wrapText="1"/>
    </xf>
    <xf numFmtId="4" fontId="10" fillId="0" borderId="16" xfId="0" applyNumberFormat="1" applyFont="1" applyBorder="1" applyAlignment="1">
      <alignment horizontal="center" vertical="center"/>
    </xf>
    <xf numFmtId="4" fontId="11" fillId="5" borderId="27" xfId="0" applyNumberFormat="1" applyFont="1" applyFill="1" applyBorder="1" applyAlignment="1">
      <alignment horizontal="center" vertical="center"/>
    </xf>
    <xf numFmtId="4" fontId="11" fillId="5" borderId="11" xfId="0" applyNumberFormat="1" applyFont="1" applyFill="1" applyBorder="1" applyAlignment="1">
      <alignment horizontal="center" vertical="center"/>
    </xf>
    <xf numFmtId="4" fontId="11" fillId="5" borderId="3" xfId="0" applyNumberFormat="1" applyFont="1" applyFill="1" applyBorder="1" applyAlignment="1">
      <alignment horizontal="center" vertical="center"/>
    </xf>
    <xf numFmtId="4" fontId="11" fillId="5" borderId="0" xfId="0" applyNumberFormat="1" applyFont="1" applyFill="1" applyBorder="1" applyAlignment="1">
      <alignment horizontal="center" vertical="center"/>
    </xf>
    <xf numFmtId="4" fontId="11" fillId="5" borderId="16" xfId="0" applyNumberFormat="1" applyFont="1" applyFill="1" applyBorder="1" applyAlignment="1">
      <alignment horizontal="center" vertical="center"/>
    </xf>
    <xf numFmtId="10" fontId="11" fillId="5" borderId="16" xfId="0" applyNumberFormat="1" applyFont="1" applyFill="1" applyBorder="1" applyAlignment="1">
      <alignment horizontal="center" vertical="center"/>
    </xf>
    <xf numFmtId="3" fontId="11" fillId="4" borderId="16" xfId="0" applyNumberFormat="1" applyFont="1" applyFill="1" applyBorder="1" applyAlignment="1">
      <alignment horizontal="center" vertical="center" wrapText="1"/>
    </xf>
    <xf numFmtId="0" fontId="28" fillId="4" borderId="0" xfId="5" applyFont="1" applyFill="1" applyBorder="1" applyAlignment="1">
      <alignment horizontal="center" vertical="center" wrapText="1"/>
    </xf>
    <xf numFmtId="2" fontId="10" fillId="4" borderId="9" xfId="0" applyNumberFormat="1" applyFont="1" applyFill="1" applyBorder="1" applyAlignment="1">
      <alignment horizontal="center" vertical="center"/>
    </xf>
    <xf numFmtId="2" fontId="10" fillId="4" borderId="8" xfId="1" applyNumberFormat="1" applyFont="1" applyFill="1" applyBorder="1" applyAlignment="1">
      <alignment horizontal="center" vertical="center" wrapText="1"/>
    </xf>
    <xf numFmtId="2" fontId="10" fillId="4" borderId="8" xfId="0" applyNumberFormat="1" applyFont="1" applyFill="1" applyBorder="1" applyAlignment="1">
      <alignment horizontal="center" vertical="center"/>
    </xf>
    <xf numFmtId="2" fontId="10" fillId="4" borderId="8" xfId="9" applyNumberFormat="1" applyFont="1" applyFill="1" applyBorder="1" applyAlignment="1">
      <alignment horizontal="center" vertical="center"/>
    </xf>
    <xf numFmtId="2" fontId="28" fillId="4" borderId="0" xfId="3" applyNumberFormat="1" applyFont="1" applyFill="1" applyBorder="1" applyAlignment="1">
      <alignment horizontal="center" vertical="center" wrapText="1"/>
    </xf>
    <xf numFmtId="2" fontId="10" fillId="4" borderId="13" xfId="0" applyNumberFormat="1" applyFont="1" applyFill="1" applyBorder="1" applyAlignment="1">
      <alignment horizontal="center" vertical="center"/>
    </xf>
    <xf numFmtId="0" fontId="10" fillId="0" borderId="11" xfId="0" applyFont="1" applyFill="1" applyBorder="1" applyAlignment="1">
      <alignment horizontal="center" vertical="center"/>
    </xf>
    <xf numFmtId="0" fontId="10" fillId="0" borderId="12" xfId="0" applyFont="1" applyFill="1" applyBorder="1" applyAlignment="1">
      <alignment horizontal="center" vertical="center"/>
    </xf>
    <xf numFmtId="4" fontId="10" fillId="0" borderId="5" xfId="1" applyNumberFormat="1" applyFont="1" applyFill="1" applyBorder="1" applyAlignment="1">
      <alignment horizontal="center" vertical="center" wrapText="1"/>
    </xf>
    <xf numFmtId="0" fontId="28" fillId="0" borderId="11" xfId="3" applyFont="1" applyFill="1" applyBorder="1" applyAlignment="1">
      <alignment horizontal="center" vertical="center" wrapText="1"/>
    </xf>
    <xf numFmtId="0" fontId="21" fillId="4" borderId="15" xfId="1" applyFont="1" applyFill="1" applyBorder="1" applyAlignment="1">
      <alignment horizontal="center" vertical="center" wrapText="1"/>
    </xf>
    <xf numFmtId="4" fontId="11" fillId="0" borderId="13" xfId="0" applyNumberFormat="1" applyFont="1" applyBorder="1" applyAlignment="1">
      <alignment horizontal="center" vertical="center"/>
    </xf>
    <xf numFmtId="0" fontId="10" fillId="4" borderId="2" xfId="1" applyFont="1" applyFill="1" applyBorder="1" applyAlignment="1">
      <alignment horizontal="center" vertical="center" wrapText="1"/>
    </xf>
    <xf numFmtId="0" fontId="11" fillId="5" borderId="0" xfId="0" applyFont="1" applyFill="1" applyBorder="1" applyAlignment="1">
      <alignment horizontal="center" vertical="center"/>
    </xf>
    <xf numFmtId="0" fontId="28" fillId="4" borderId="12" xfId="3" applyFont="1" applyFill="1" applyBorder="1" applyAlignment="1">
      <alignment horizontal="center" vertical="center" wrapText="1"/>
    </xf>
    <xf numFmtId="4" fontId="11" fillId="4" borderId="12" xfId="1" applyNumberFormat="1" applyFont="1" applyFill="1" applyBorder="1" applyAlignment="1">
      <alignment horizontal="center" vertical="center" wrapText="1"/>
    </xf>
    <xf numFmtId="4" fontId="10" fillId="0" borderId="10" xfId="1" applyNumberFormat="1" applyFont="1" applyFill="1" applyBorder="1" applyAlignment="1">
      <alignment horizontal="center" vertical="center" wrapText="1"/>
    </xf>
    <xf numFmtId="0" fontId="11" fillId="5" borderId="4" xfId="1" applyFont="1" applyFill="1" applyBorder="1" applyAlignment="1">
      <alignment horizontal="center" vertical="center" wrapText="1"/>
    </xf>
    <xf numFmtId="4" fontId="11" fillId="0" borderId="10" xfId="0" applyNumberFormat="1" applyFont="1" applyFill="1" applyBorder="1" applyAlignment="1">
      <alignment horizontal="center" vertical="center"/>
    </xf>
    <xf numFmtId="0" fontId="10" fillId="0" borderId="4" xfId="0" applyFont="1" applyFill="1" applyBorder="1" applyAlignment="1">
      <alignment horizontal="center" vertical="center"/>
    </xf>
    <xf numFmtId="0" fontId="10" fillId="0" borderId="9" xfId="105" applyFont="1" applyFill="1" applyBorder="1" applyAlignment="1">
      <alignment horizontal="center" vertical="center"/>
    </xf>
    <xf numFmtId="4" fontId="10" fillId="0" borderId="8" xfId="105" applyNumberFormat="1" applyFont="1" applyFill="1" applyBorder="1" applyAlignment="1">
      <alignment horizontal="center" vertical="center"/>
    </xf>
    <xf numFmtId="0" fontId="10" fillId="0" borderId="8" xfId="105" applyFont="1" applyFill="1" applyBorder="1" applyAlignment="1">
      <alignment horizontal="center" vertical="center"/>
    </xf>
    <xf numFmtId="3" fontId="10" fillId="4" borderId="8" xfId="105" applyNumberFormat="1" applyFont="1" applyFill="1" applyBorder="1" applyAlignment="1">
      <alignment horizontal="center" vertical="center"/>
    </xf>
    <xf numFmtId="0" fontId="31" fillId="0" borderId="8" xfId="105" applyFont="1" applyBorder="1" applyAlignment="1">
      <alignment wrapText="1"/>
    </xf>
    <xf numFmtId="3" fontId="10" fillId="0" borderId="8" xfId="105" applyNumberFormat="1" applyFont="1" applyFill="1" applyBorder="1" applyAlignment="1">
      <alignment horizontal="center" vertical="center"/>
    </xf>
    <xf numFmtId="3" fontId="11" fillId="0" borderId="8" xfId="105" applyNumberFormat="1" applyFont="1" applyFill="1" applyBorder="1" applyAlignment="1">
      <alignment horizontal="center" vertical="center"/>
    </xf>
    <xf numFmtId="10" fontId="11" fillId="0" borderId="16" xfId="105" applyNumberFormat="1" applyFont="1" applyFill="1" applyBorder="1" applyAlignment="1">
      <alignment horizontal="center" vertical="center" wrapText="1"/>
    </xf>
    <xf numFmtId="0" fontId="10" fillId="0" borderId="8" xfId="105" applyFont="1" applyFill="1" applyBorder="1"/>
    <xf numFmtId="4" fontId="10" fillId="0" borderId="8" xfId="105" applyNumberFormat="1" applyFont="1" applyFill="1" applyBorder="1"/>
    <xf numFmtId="3" fontId="10" fillId="0" borderId="5" xfId="8" applyNumberFormat="1" applyFont="1" applyFill="1" applyBorder="1" applyAlignment="1">
      <alignment horizontal="center" vertical="center" wrapText="1"/>
    </xf>
    <xf numFmtId="4" fontId="10" fillId="0" borderId="5" xfId="8" applyNumberFormat="1" applyFont="1" applyFill="1" applyBorder="1" applyAlignment="1">
      <alignment horizontal="center" vertical="center" wrapText="1"/>
    </xf>
    <xf numFmtId="0" fontId="11" fillId="0" borderId="16" xfId="105" applyFont="1" applyFill="1" applyBorder="1" applyAlignment="1">
      <alignment horizontal="center" vertical="center" wrapText="1"/>
    </xf>
    <xf numFmtId="0" fontId="10" fillId="0" borderId="8" xfId="105" applyFont="1" applyFill="1" applyBorder="1" applyAlignment="1">
      <alignment horizontal="center"/>
    </xf>
    <xf numFmtId="0" fontId="11" fillId="5" borderId="28" xfId="105" applyFont="1" applyFill="1" applyBorder="1" applyAlignment="1">
      <alignment horizontal="center" vertical="center"/>
    </xf>
    <xf numFmtId="0" fontId="11" fillId="5" borderId="9" xfId="8" applyFont="1" applyFill="1" applyBorder="1" applyAlignment="1">
      <alignment horizontal="center" vertical="center" wrapText="1"/>
    </xf>
    <xf numFmtId="0" fontId="11" fillId="5" borderId="13" xfId="8" applyFont="1" applyFill="1" applyBorder="1" applyAlignment="1">
      <alignment horizontal="center" vertical="center" wrapText="1"/>
    </xf>
    <xf numFmtId="4" fontId="11" fillId="5" borderId="8" xfId="8" applyNumberFormat="1" applyFont="1" applyFill="1" applyBorder="1" applyAlignment="1">
      <alignment horizontal="center" vertical="center" wrapText="1"/>
    </xf>
    <xf numFmtId="4" fontId="11" fillId="5" borderId="8" xfId="105" applyNumberFormat="1" applyFont="1" applyFill="1" applyBorder="1" applyAlignment="1">
      <alignment horizontal="center" vertical="center"/>
    </xf>
    <xf numFmtId="4" fontId="10" fillId="0" borderId="8" xfId="22" applyNumberFormat="1" applyFont="1" applyFill="1" applyBorder="1" applyAlignment="1">
      <alignment horizontal="center" vertical="center" wrapText="1"/>
    </xf>
    <xf numFmtId="10" fontId="11" fillId="5" borderId="8" xfId="0" applyNumberFormat="1" applyFont="1" applyFill="1" applyBorder="1" applyAlignment="1">
      <alignment horizontal="center" vertical="center" wrapText="1"/>
    </xf>
    <xf numFmtId="3" fontId="24" fillId="9" borderId="8" xfId="8" applyNumberFormat="1" applyFont="1" applyFill="1" applyBorder="1" applyAlignment="1">
      <alignment horizontal="center" vertical="center" wrapText="1"/>
    </xf>
    <xf numFmtId="0" fontId="25" fillId="9" borderId="16" xfId="105" applyFont="1" applyFill="1" applyBorder="1" applyAlignment="1">
      <alignment horizontal="center" vertical="center" wrapText="1"/>
    </xf>
    <xf numFmtId="0" fontId="10" fillId="0" borderId="8" xfId="105" applyFont="1" applyBorder="1" applyAlignment="1">
      <alignment vertical="top"/>
    </xf>
    <xf numFmtId="0" fontId="10" fillId="0" borderId="8" xfId="105" applyFont="1" applyBorder="1" applyAlignment="1"/>
    <xf numFmtId="4" fontId="10" fillId="0" borderId="8" xfId="105" applyNumberFormat="1" applyFont="1" applyBorder="1" applyAlignment="1">
      <alignment horizontal="right"/>
    </xf>
    <xf numFmtId="0" fontId="10" fillId="9" borderId="27" xfId="105" applyFont="1" applyFill="1" applyBorder="1" applyAlignment="1">
      <alignment horizontal="center" vertical="center"/>
    </xf>
    <xf numFmtId="0" fontId="10" fillId="4" borderId="13" xfId="105" applyFont="1" applyFill="1" applyBorder="1" applyAlignment="1">
      <alignment horizontal="center" vertical="center"/>
    </xf>
    <xf numFmtId="4" fontId="24" fillId="4" borderId="8" xfId="8" applyNumberFormat="1" applyFont="1" applyFill="1" applyBorder="1" applyAlignment="1">
      <alignment horizontal="center" vertical="center" wrapText="1"/>
    </xf>
    <xf numFmtId="0" fontId="10" fillId="4" borderId="8" xfId="105" applyFont="1" applyFill="1" applyBorder="1"/>
    <xf numFmtId="3" fontId="24" fillId="4" borderId="8" xfId="8" applyNumberFormat="1" applyFont="1" applyFill="1" applyBorder="1" applyAlignment="1">
      <alignment horizontal="center" vertical="center" wrapText="1"/>
    </xf>
    <xf numFmtId="0" fontId="25" fillId="4" borderId="16" xfId="105" applyFont="1" applyFill="1" applyBorder="1" applyAlignment="1">
      <alignment horizontal="center" vertical="center" wrapText="1"/>
    </xf>
    <xf numFmtId="4" fontId="10" fillId="4" borderId="8" xfId="105" applyNumberFormat="1" applyFont="1" applyFill="1" applyBorder="1"/>
    <xf numFmtId="0" fontId="11" fillId="5" borderId="2" xfId="8" applyFont="1" applyFill="1" applyBorder="1" applyAlignment="1">
      <alignment horizontal="center" vertical="center" wrapText="1"/>
    </xf>
    <xf numFmtId="0" fontId="10" fillId="0" borderId="9" xfId="177" applyFont="1" applyFill="1" applyBorder="1" applyAlignment="1">
      <alignment horizontal="center" vertical="center"/>
    </xf>
    <xf numFmtId="4" fontId="10" fillId="0" borderId="8" xfId="177" applyNumberFormat="1" applyFont="1" applyFill="1" applyBorder="1" applyAlignment="1">
      <alignment horizontal="center" vertical="center"/>
    </xf>
    <xf numFmtId="0" fontId="10" fillId="0" borderId="8" xfId="177" applyFont="1" applyBorder="1" applyAlignment="1">
      <alignment wrapText="1"/>
    </xf>
    <xf numFmtId="0" fontId="10" fillId="0" borderId="0" xfId="177" applyFont="1"/>
    <xf numFmtId="0" fontId="10" fillId="0" borderId="8" xfId="177" applyFont="1" applyBorder="1" applyAlignment="1">
      <alignment horizontal="center"/>
    </xf>
    <xf numFmtId="0" fontId="26" fillId="0" borderId="0" xfId="177" applyFont="1" applyAlignment="1">
      <alignment wrapText="1"/>
    </xf>
    <xf numFmtId="0" fontId="10" fillId="0" borderId="8" xfId="177" applyFont="1" applyFill="1" applyBorder="1" applyAlignment="1">
      <alignment horizontal="center" vertical="center"/>
    </xf>
    <xf numFmtId="0" fontId="11" fillId="5" borderId="27" xfId="177" applyFont="1" applyFill="1" applyBorder="1" applyAlignment="1">
      <alignment horizontal="center" vertical="center"/>
    </xf>
    <xf numFmtId="3" fontId="11" fillId="5" borderId="8" xfId="177" applyNumberFormat="1" applyFont="1" applyFill="1" applyBorder="1" applyAlignment="1">
      <alignment horizontal="center" vertical="center"/>
    </xf>
    <xf numFmtId="10" fontId="11" fillId="5" borderId="16" xfId="177" applyNumberFormat="1" applyFont="1" applyFill="1" applyBorder="1" applyAlignment="1">
      <alignment horizontal="center" vertical="center" wrapText="1"/>
    </xf>
    <xf numFmtId="4" fontId="11" fillId="0" borderId="8" xfId="177" applyNumberFormat="1" applyFont="1" applyBorder="1"/>
    <xf numFmtId="3" fontId="10" fillId="4" borderId="5" xfId="1" applyNumberFormat="1" applyFont="1" applyFill="1" applyBorder="1" applyAlignment="1">
      <alignment horizontal="center" vertical="center" wrapText="1"/>
    </xf>
    <xf numFmtId="0" fontId="11" fillId="5" borderId="5" xfId="0" applyFont="1" applyFill="1" applyBorder="1" applyAlignment="1">
      <alignment horizontal="center" vertical="center"/>
    </xf>
    <xf numFmtId="3" fontId="11" fillId="5" borderId="5" xfId="0" applyNumberFormat="1" applyFont="1" applyFill="1" applyBorder="1" applyAlignment="1">
      <alignment horizontal="center" vertical="center"/>
    </xf>
    <xf numFmtId="10" fontId="11" fillId="5" borderId="7" xfId="0" applyNumberFormat="1" applyFont="1" applyFill="1" applyBorder="1" applyAlignment="1">
      <alignment horizontal="center" vertical="center" wrapText="1"/>
    </xf>
    <xf numFmtId="0" fontId="11" fillId="6" borderId="32" xfId="0" applyFont="1" applyFill="1" applyBorder="1" applyAlignment="1">
      <alignment horizontal="center" vertical="center"/>
    </xf>
    <xf numFmtId="0" fontId="11" fillId="6" borderId="33" xfId="1" applyFont="1" applyFill="1" applyBorder="1" applyAlignment="1">
      <alignment horizontal="center" vertical="center" wrapText="1"/>
    </xf>
    <xf numFmtId="0" fontId="10" fillId="6" borderId="33" xfId="0" applyFont="1" applyFill="1" applyBorder="1" applyAlignment="1">
      <alignment horizontal="center" vertical="center"/>
    </xf>
    <xf numFmtId="4" fontId="11" fillId="6" borderId="33" xfId="0" applyNumberFormat="1" applyFont="1" applyFill="1" applyBorder="1" applyAlignment="1">
      <alignment horizontal="center" vertical="center"/>
    </xf>
    <xf numFmtId="3" fontId="10" fillId="6" borderId="33" xfId="0" applyNumberFormat="1" applyFont="1" applyFill="1" applyBorder="1" applyAlignment="1">
      <alignment horizontal="center" vertical="center"/>
    </xf>
    <xf numFmtId="3" fontId="11" fillId="6" borderId="33" xfId="0" applyNumberFormat="1" applyFont="1" applyFill="1" applyBorder="1" applyAlignment="1">
      <alignment horizontal="center" vertical="center"/>
    </xf>
    <xf numFmtId="3" fontId="11" fillId="6" borderId="34" xfId="0" applyNumberFormat="1" applyFont="1" applyFill="1" applyBorder="1" applyAlignment="1">
      <alignment horizontal="center" vertical="center" wrapText="1"/>
    </xf>
    <xf numFmtId="4" fontId="10" fillId="6" borderId="33" xfId="0" applyNumberFormat="1" applyFont="1" applyFill="1" applyBorder="1" applyAlignment="1">
      <alignment horizontal="center" vertical="center"/>
    </xf>
    <xf numFmtId="0" fontId="10" fillId="4" borderId="5" xfId="1" applyFont="1" applyFill="1" applyBorder="1" applyAlignment="1">
      <alignment horizontal="center" vertical="center" wrapText="1"/>
    </xf>
    <xf numFmtId="0" fontId="10" fillId="4" borderId="11" xfId="1" applyFont="1" applyFill="1" applyBorder="1" applyAlignment="1">
      <alignment horizontal="center" vertical="center" wrapText="1"/>
    </xf>
    <xf numFmtId="0" fontId="10" fillId="4" borderId="10" xfId="1" applyFont="1" applyFill="1" applyBorder="1" applyAlignment="1">
      <alignment horizontal="center" vertical="center" wrapText="1"/>
    </xf>
    <xf numFmtId="0" fontId="10" fillId="4" borderId="26" xfId="0" applyFont="1" applyFill="1" applyBorder="1" applyAlignment="1">
      <alignment horizontal="center" vertical="center"/>
    </xf>
    <xf numFmtId="0" fontId="10" fillId="4" borderId="27" xfId="0" applyFont="1" applyFill="1" applyBorder="1" applyAlignment="1">
      <alignment horizontal="center" vertical="center"/>
    </xf>
    <xf numFmtId="0" fontId="10" fillId="4" borderId="24" xfId="0" applyFont="1" applyFill="1" applyBorder="1" applyAlignment="1">
      <alignment horizontal="center" vertical="center"/>
    </xf>
    <xf numFmtId="0" fontId="11" fillId="4" borderId="5" xfId="1" applyFont="1" applyFill="1" applyBorder="1" applyAlignment="1">
      <alignment horizontal="center" vertical="center" wrapText="1"/>
    </xf>
    <xf numFmtId="0" fontId="11" fillId="4" borderId="11" xfId="1" applyFont="1" applyFill="1" applyBorder="1" applyAlignment="1">
      <alignment horizontal="center" vertical="center" wrapText="1"/>
    </xf>
    <xf numFmtId="0" fontId="11" fillId="4" borderId="10" xfId="1" applyFont="1" applyFill="1" applyBorder="1" applyAlignment="1">
      <alignment horizontal="center" vertical="center" wrapText="1"/>
    </xf>
    <xf numFmtId="4" fontId="11" fillId="4" borderId="5" xfId="1" applyNumberFormat="1" applyFont="1" applyFill="1" applyBorder="1" applyAlignment="1">
      <alignment horizontal="center" vertical="center" wrapText="1"/>
    </xf>
    <xf numFmtId="4" fontId="11" fillId="4" borderId="11" xfId="1" applyNumberFormat="1" applyFont="1" applyFill="1" applyBorder="1" applyAlignment="1">
      <alignment horizontal="center" vertical="center" wrapText="1"/>
    </xf>
    <xf numFmtId="4" fontId="11" fillId="4" borderId="10" xfId="1" applyNumberFormat="1" applyFont="1" applyFill="1" applyBorder="1" applyAlignment="1">
      <alignment horizontal="center" vertical="center" wrapText="1"/>
    </xf>
    <xf numFmtId="0" fontId="28" fillId="4" borderId="5" xfId="3" applyFont="1" applyFill="1" applyBorder="1" applyAlignment="1">
      <alignment horizontal="center" vertical="center" wrapText="1"/>
    </xf>
    <xf numFmtId="0" fontId="10" fillId="4" borderId="8" xfId="8" applyFont="1" applyFill="1" applyBorder="1" applyAlignment="1">
      <alignment horizontal="center" vertical="center" wrapText="1"/>
    </xf>
    <xf numFmtId="0" fontId="11" fillId="4" borderId="8" xfId="8" applyFont="1" applyFill="1" applyBorder="1" applyAlignment="1">
      <alignment horizontal="center" vertical="center" wrapText="1"/>
    </xf>
    <xf numFmtId="0" fontId="28" fillId="4" borderId="8" xfId="3" applyFont="1" applyFill="1" applyBorder="1" applyAlignment="1" applyProtection="1">
      <alignment horizontal="center" vertical="center" wrapText="1"/>
    </xf>
    <xf numFmtId="4" fontId="11" fillId="4" borderId="8" xfId="8" applyNumberFormat="1" applyFont="1" applyFill="1" applyBorder="1" applyAlignment="1">
      <alignment horizontal="center" vertical="center" wrapText="1"/>
    </xf>
    <xf numFmtId="0" fontId="10" fillId="4" borderId="8" xfId="179" applyFont="1" applyFill="1" applyBorder="1" applyAlignment="1">
      <alignment horizontal="center" vertical="center"/>
    </xf>
    <xf numFmtId="0" fontId="24" fillId="9" borderId="5" xfId="8" applyFont="1" applyFill="1" applyBorder="1" applyAlignment="1">
      <alignment horizontal="center" vertical="center" wrapText="1"/>
    </xf>
    <xf numFmtId="0" fontId="24" fillId="9" borderId="11" xfId="8" applyFont="1" applyFill="1" applyBorder="1" applyAlignment="1">
      <alignment horizontal="center" vertical="center" wrapText="1"/>
    </xf>
    <xf numFmtId="0" fontId="24" fillId="9" borderId="10" xfId="8" applyFont="1" applyFill="1" applyBorder="1" applyAlignment="1">
      <alignment horizontal="center" vertical="center" wrapText="1"/>
    </xf>
    <xf numFmtId="0" fontId="10" fillId="9" borderId="5" xfId="179" applyFont="1" applyFill="1" applyBorder="1" applyAlignment="1">
      <alignment horizontal="center" vertical="center"/>
    </xf>
    <xf numFmtId="0" fontId="10" fillId="9" borderId="11" xfId="179" applyFont="1" applyFill="1" applyBorder="1" applyAlignment="1">
      <alignment horizontal="center" vertical="center"/>
    </xf>
    <xf numFmtId="0" fontId="10" fillId="9" borderId="10" xfId="179" applyFont="1" applyFill="1" applyBorder="1" applyAlignment="1">
      <alignment horizontal="center" vertical="center"/>
    </xf>
    <xf numFmtId="0" fontId="25" fillId="9" borderId="5" xfId="8" applyFont="1" applyFill="1" applyBorder="1" applyAlignment="1">
      <alignment horizontal="center" vertical="center" wrapText="1"/>
    </xf>
    <xf numFmtId="0" fontId="25" fillId="9" borderId="11" xfId="8" applyFont="1" applyFill="1" applyBorder="1" applyAlignment="1">
      <alignment horizontal="center" vertical="center" wrapText="1"/>
    </xf>
    <xf numFmtId="0" fontId="25" fillId="9" borderId="10" xfId="8" applyFont="1" applyFill="1" applyBorder="1" applyAlignment="1">
      <alignment horizontal="center" vertical="center" wrapText="1"/>
    </xf>
    <xf numFmtId="4" fontId="25" fillId="9" borderId="5" xfId="8" applyNumberFormat="1" applyFont="1" applyFill="1" applyBorder="1" applyAlignment="1">
      <alignment horizontal="center" vertical="center" wrapText="1"/>
    </xf>
    <xf numFmtId="4" fontId="25" fillId="9" borderId="11" xfId="8" applyNumberFormat="1" applyFont="1" applyFill="1" applyBorder="1" applyAlignment="1">
      <alignment horizontal="center" vertical="center" wrapText="1"/>
    </xf>
    <xf numFmtId="4" fontId="25" fillId="9" borderId="10" xfId="8" applyNumberFormat="1" applyFont="1" applyFill="1" applyBorder="1" applyAlignment="1">
      <alignment horizontal="center" vertical="center" wrapText="1"/>
    </xf>
    <xf numFmtId="0" fontId="28" fillId="9" borderId="5" xfId="3" applyFont="1" applyFill="1" applyBorder="1" applyAlignment="1">
      <alignment horizontal="center" vertical="center" wrapText="1"/>
    </xf>
    <xf numFmtId="0" fontId="28" fillId="9" borderId="11" xfId="3" applyFont="1" applyFill="1" applyBorder="1" applyAlignment="1">
      <alignment horizontal="center" vertical="center" wrapText="1"/>
    </xf>
    <xf numFmtId="0" fontId="28" fillId="9" borderId="10" xfId="3" applyFont="1" applyFill="1" applyBorder="1" applyAlignment="1">
      <alignment horizontal="center" vertical="center" wrapText="1"/>
    </xf>
    <xf numFmtId="49" fontId="10" fillId="4" borderId="5" xfId="1" applyNumberFormat="1" applyFont="1" applyFill="1" applyBorder="1" applyAlignment="1">
      <alignment horizontal="center" vertical="center" wrapText="1"/>
    </xf>
    <xf numFmtId="49" fontId="10" fillId="4" borderId="11" xfId="1" applyNumberFormat="1" applyFont="1" applyFill="1" applyBorder="1" applyAlignment="1">
      <alignment horizontal="center" vertical="center" wrapText="1"/>
    </xf>
    <xf numFmtId="0" fontId="28" fillId="4" borderId="8" xfId="3" applyFont="1" applyFill="1" applyBorder="1" applyAlignment="1">
      <alignment horizontal="center" vertical="center" wrapText="1"/>
    </xf>
    <xf numFmtId="0" fontId="10" fillId="0" borderId="5" xfId="263" applyFont="1" applyFill="1" applyBorder="1" applyAlignment="1">
      <alignment horizontal="center" vertical="center"/>
    </xf>
    <xf numFmtId="0" fontId="10" fillId="0" borderId="11" xfId="263" applyFont="1" applyFill="1" applyBorder="1" applyAlignment="1">
      <alignment horizontal="center" vertical="center"/>
    </xf>
    <xf numFmtId="0" fontId="10" fillId="0" borderId="10" xfId="263" applyFont="1" applyFill="1" applyBorder="1" applyAlignment="1">
      <alignment horizontal="center" vertical="center"/>
    </xf>
    <xf numFmtId="0" fontId="11" fillId="0" borderId="5" xfId="8" applyFont="1" applyFill="1" applyBorder="1" applyAlignment="1">
      <alignment horizontal="center" vertical="center" wrapText="1"/>
    </xf>
    <xf numFmtId="0" fontId="11" fillId="0" borderId="11" xfId="8" applyFont="1" applyFill="1" applyBorder="1" applyAlignment="1">
      <alignment horizontal="center" vertical="center" wrapText="1"/>
    </xf>
    <xf numFmtId="0" fontId="11" fillId="0" borderId="10" xfId="8" applyFont="1" applyFill="1" applyBorder="1" applyAlignment="1">
      <alignment horizontal="center" vertical="center" wrapText="1"/>
    </xf>
    <xf numFmtId="0" fontId="28" fillId="0" borderId="5" xfId="3" applyFont="1" applyFill="1" applyBorder="1" applyAlignment="1">
      <alignment horizontal="center" vertical="center" wrapText="1"/>
    </xf>
    <xf numFmtId="0" fontId="28" fillId="0" borderId="11" xfId="3" applyFont="1" applyFill="1" applyBorder="1" applyAlignment="1">
      <alignment horizontal="center" vertical="center" wrapText="1"/>
    </xf>
    <xf numFmtId="0" fontId="28" fillId="0" borderId="10" xfId="3" applyFont="1" applyFill="1" applyBorder="1" applyAlignment="1">
      <alignment horizontal="center" vertical="center" wrapText="1"/>
    </xf>
    <xf numFmtId="0" fontId="9" fillId="3" borderId="8" xfId="0" applyFont="1" applyFill="1" applyBorder="1" applyAlignment="1">
      <alignment horizontal="center" vertical="center"/>
    </xf>
    <xf numFmtId="0" fontId="10" fillId="0" borderId="5" xfId="1" applyFont="1" applyFill="1" applyBorder="1" applyAlignment="1">
      <alignment horizontal="center" vertical="center" wrapText="1"/>
    </xf>
    <xf numFmtId="0" fontId="10" fillId="0" borderId="11" xfId="1" applyFont="1" applyFill="1" applyBorder="1" applyAlignment="1">
      <alignment horizontal="center" vertical="center" wrapText="1"/>
    </xf>
    <xf numFmtId="0" fontId="10" fillId="0" borderId="10" xfId="1" applyFont="1" applyFill="1" applyBorder="1" applyAlignment="1">
      <alignment horizontal="center" vertical="center" wrapText="1"/>
    </xf>
    <xf numFmtId="0" fontId="10" fillId="4" borderId="11" xfId="0" applyFont="1" applyFill="1" applyBorder="1" applyAlignment="1">
      <alignment horizontal="center" vertical="center"/>
    </xf>
    <xf numFmtId="0" fontId="10" fillId="4" borderId="10" xfId="0" applyFont="1" applyFill="1" applyBorder="1" applyAlignment="1">
      <alignment horizontal="center" vertical="center"/>
    </xf>
    <xf numFmtId="4" fontId="11" fillId="0" borderId="5" xfId="263" applyNumberFormat="1" applyFont="1" applyFill="1" applyBorder="1" applyAlignment="1">
      <alignment horizontal="center" vertical="center"/>
    </xf>
    <xf numFmtId="4" fontId="11" fillId="0" borderId="11" xfId="263" applyNumberFormat="1" applyFont="1" applyFill="1" applyBorder="1" applyAlignment="1">
      <alignment horizontal="center" vertical="center"/>
    </xf>
    <xf numFmtId="4" fontId="11" fillId="0" borderId="10" xfId="263" applyNumberFormat="1" applyFont="1" applyFill="1" applyBorder="1" applyAlignment="1">
      <alignment horizontal="center" vertical="center"/>
    </xf>
    <xf numFmtId="0" fontId="10" fillId="0" borderId="12" xfId="1" applyFont="1" applyFill="1" applyBorder="1" applyAlignment="1">
      <alignment horizontal="center" vertical="center" wrapText="1"/>
    </xf>
    <xf numFmtId="0" fontId="10" fillId="0" borderId="3" xfId="1" applyFont="1" applyFill="1" applyBorder="1" applyAlignment="1">
      <alignment horizontal="center" vertical="center" wrapText="1"/>
    </xf>
    <xf numFmtId="0" fontId="10" fillId="0" borderId="14" xfId="1" applyFont="1" applyFill="1" applyBorder="1" applyAlignment="1">
      <alignment horizontal="center" vertical="center" wrapText="1"/>
    </xf>
    <xf numFmtId="0" fontId="10" fillId="0" borderId="5" xfId="0" applyFont="1" applyFill="1" applyBorder="1" applyAlignment="1">
      <alignment horizontal="center" vertical="center"/>
    </xf>
    <xf numFmtId="0" fontId="10" fillId="0" borderId="11" xfId="0" applyFont="1" applyFill="1" applyBorder="1" applyAlignment="1">
      <alignment horizontal="center" vertical="center"/>
    </xf>
    <xf numFmtId="0" fontId="10" fillId="0" borderId="10" xfId="0" applyFont="1" applyFill="1" applyBorder="1" applyAlignment="1">
      <alignment horizontal="center" vertical="center"/>
    </xf>
    <xf numFmtId="0" fontId="11" fillId="0" borderId="5" xfId="1" applyFont="1" applyFill="1" applyBorder="1" applyAlignment="1">
      <alignment horizontal="center" vertical="center" wrapText="1"/>
    </xf>
    <xf numFmtId="0" fontId="11" fillId="0" borderId="11" xfId="1" applyFont="1" applyFill="1" applyBorder="1" applyAlignment="1">
      <alignment horizontal="center" vertical="center" wrapText="1"/>
    </xf>
    <xf numFmtId="0" fontId="11" fillId="0" borderId="10" xfId="1" applyFont="1" applyFill="1" applyBorder="1" applyAlignment="1">
      <alignment horizontal="center" vertical="center" wrapText="1"/>
    </xf>
    <xf numFmtId="0" fontId="10" fillId="4" borderId="8" xfId="0" applyFont="1" applyFill="1" applyBorder="1" applyAlignment="1">
      <alignment horizontal="center" vertical="center"/>
    </xf>
    <xf numFmtId="0" fontId="28" fillId="0" borderId="5" xfId="3" applyFont="1" applyFill="1" applyBorder="1" applyAlignment="1" applyProtection="1">
      <alignment horizontal="center" vertical="center" wrapText="1"/>
    </xf>
    <xf numFmtId="0" fontId="28" fillId="0" borderId="11" xfId="3" applyFont="1" applyFill="1" applyBorder="1" applyAlignment="1" applyProtection="1">
      <alignment horizontal="center" vertical="center" wrapText="1"/>
    </xf>
    <xf numFmtId="0" fontId="28" fillId="0" borderId="10" xfId="3" applyFont="1" applyFill="1" applyBorder="1" applyAlignment="1" applyProtection="1">
      <alignment horizontal="center" vertical="center" wrapText="1"/>
    </xf>
    <xf numFmtId="0" fontId="28" fillId="4" borderId="11" xfId="3" applyFont="1" applyFill="1" applyBorder="1" applyAlignment="1">
      <alignment horizontal="center" vertical="center" wrapText="1"/>
    </xf>
    <xf numFmtId="0" fontId="28" fillId="4" borderId="10" xfId="3" applyFont="1" applyFill="1" applyBorder="1" applyAlignment="1">
      <alignment horizontal="center" vertical="center" wrapText="1"/>
    </xf>
    <xf numFmtId="0" fontId="10" fillId="4" borderId="26" xfId="0" applyFont="1" applyFill="1" applyBorder="1" applyAlignment="1">
      <alignment horizontal="center" vertical="center" wrapText="1"/>
    </xf>
    <xf numFmtId="0" fontId="10" fillId="4" borderId="27" xfId="0" applyFont="1" applyFill="1" applyBorder="1" applyAlignment="1">
      <alignment horizontal="center" vertical="center" wrapText="1"/>
    </xf>
    <xf numFmtId="0" fontId="10" fillId="4" borderId="24" xfId="0" applyFont="1" applyFill="1" applyBorder="1" applyAlignment="1">
      <alignment horizontal="center" vertical="center" wrapText="1"/>
    </xf>
    <xf numFmtId="4" fontId="11" fillId="0" borderId="5" xfId="1" applyNumberFormat="1" applyFont="1" applyFill="1" applyBorder="1" applyAlignment="1">
      <alignment horizontal="center" vertical="center" wrapText="1"/>
    </xf>
    <xf numFmtId="4" fontId="11" fillId="0" borderId="11" xfId="1" applyNumberFormat="1" applyFont="1" applyFill="1" applyBorder="1" applyAlignment="1">
      <alignment horizontal="center" vertical="center" wrapText="1"/>
    </xf>
    <xf numFmtId="4" fontId="11" fillId="0" borderId="10" xfId="1" applyNumberFormat="1" applyFont="1" applyFill="1" applyBorder="1" applyAlignment="1">
      <alignment horizontal="center" vertical="center" wrapText="1"/>
    </xf>
    <xf numFmtId="4" fontId="11" fillId="0" borderId="12" xfId="1" applyNumberFormat="1" applyFont="1" applyFill="1" applyBorder="1" applyAlignment="1">
      <alignment horizontal="center" vertical="center" wrapText="1"/>
    </xf>
    <xf numFmtId="4" fontId="11" fillId="0" borderId="3" xfId="1" applyNumberFormat="1" applyFont="1" applyFill="1" applyBorder="1" applyAlignment="1">
      <alignment horizontal="center" vertical="center" wrapText="1"/>
    </xf>
    <xf numFmtId="0" fontId="10" fillId="0" borderId="26" xfId="0" applyFont="1" applyFill="1" applyBorder="1" applyAlignment="1">
      <alignment horizontal="center" vertical="center"/>
    </xf>
    <xf numFmtId="0" fontId="10" fillId="0" borderId="27" xfId="0" applyFont="1" applyFill="1" applyBorder="1" applyAlignment="1">
      <alignment horizontal="center" vertical="center"/>
    </xf>
    <xf numFmtId="0" fontId="28" fillId="4" borderId="5" xfId="5" applyFont="1" applyFill="1" applyBorder="1" applyAlignment="1">
      <alignment horizontal="center" vertical="center" wrapText="1"/>
    </xf>
    <xf numFmtId="0" fontId="28" fillId="4" borderId="11" xfId="5" applyFont="1" applyFill="1" applyBorder="1" applyAlignment="1">
      <alignment horizontal="center" vertical="center" wrapText="1"/>
    </xf>
    <xf numFmtId="0" fontId="28" fillId="4" borderId="10" xfId="5" applyFont="1" applyFill="1" applyBorder="1" applyAlignment="1">
      <alignment horizontal="center" vertical="center" wrapText="1"/>
    </xf>
    <xf numFmtId="0" fontId="10" fillId="4" borderId="5" xfId="177" applyFont="1" applyFill="1" applyBorder="1" applyAlignment="1">
      <alignment horizontal="center" vertical="center"/>
    </xf>
    <xf numFmtId="0" fontId="10" fillId="4" borderId="11" xfId="177" applyFont="1" applyFill="1" applyBorder="1" applyAlignment="1">
      <alignment horizontal="center" vertical="center"/>
    </xf>
    <xf numFmtId="0" fontId="10" fillId="4" borderId="10" xfId="177" applyFont="1" applyFill="1" applyBorder="1" applyAlignment="1">
      <alignment horizontal="center" vertical="center"/>
    </xf>
    <xf numFmtId="0" fontId="10" fillId="4" borderId="5" xfId="8" applyFont="1" applyFill="1" applyBorder="1" applyAlignment="1">
      <alignment horizontal="center" vertical="center" wrapText="1"/>
    </xf>
    <xf numFmtId="0" fontId="10" fillId="4" borderId="11" xfId="8" applyFont="1" applyFill="1" applyBorder="1" applyAlignment="1">
      <alignment horizontal="center" vertical="center" wrapText="1"/>
    </xf>
    <xf numFmtId="0" fontId="10" fillId="4" borderId="10" xfId="8" applyFont="1" applyFill="1" applyBorder="1" applyAlignment="1">
      <alignment horizontal="center" vertical="center" wrapText="1"/>
    </xf>
    <xf numFmtId="0" fontId="11" fillId="4" borderId="5" xfId="8" applyFont="1" applyFill="1" applyBorder="1" applyAlignment="1">
      <alignment horizontal="center" vertical="center" wrapText="1"/>
    </xf>
    <xf numFmtId="0" fontId="11" fillId="4" borderId="11" xfId="8" applyFont="1" applyFill="1" applyBorder="1" applyAlignment="1">
      <alignment horizontal="center" vertical="center" wrapText="1"/>
    </xf>
    <xf numFmtId="0" fontId="11" fillId="4" borderId="10" xfId="8" applyFont="1" applyFill="1" applyBorder="1" applyAlignment="1">
      <alignment horizontal="center" vertical="center" wrapText="1"/>
    </xf>
    <xf numFmtId="0" fontId="0" fillId="0" borderId="16" xfId="0" applyFont="1" applyBorder="1" applyAlignment="1">
      <alignment horizontal="center" vertical="center"/>
    </xf>
    <xf numFmtId="0" fontId="0" fillId="0" borderId="13" xfId="0" applyFont="1" applyBorder="1" applyAlignment="1">
      <alignment horizontal="center" vertical="center"/>
    </xf>
    <xf numFmtId="0" fontId="0" fillId="0" borderId="9" xfId="0" applyFont="1" applyBorder="1" applyAlignment="1">
      <alignment horizontal="center" vertical="center"/>
    </xf>
    <xf numFmtId="0" fontId="10" fillId="0" borderId="7" xfId="1" applyFont="1" applyFill="1" applyBorder="1" applyAlignment="1">
      <alignment horizontal="center" vertical="center" wrapText="1"/>
    </xf>
    <xf numFmtId="0" fontId="10" fillId="0" borderId="2" xfId="1" applyFont="1" applyFill="1" applyBorder="1" applyAlignment="1">
      <alignment horizontal="center" vertical="center" wrapText="1"/>
    </xf>
    <xf numFmtId="0" fontId="10" fillId="0" borderId="4" xfId="1"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0" fillId="4" borderId="3" xfId="0" applyFont="1" applyFill="1" applyBorder="1" applyAlignment="1">
      <alignment horizontal="center" vertical="center" wrapText="1"/>
    </xf>
    <xf numFmtId="4" fontId="11" fillId="4" borderId="5" xfId="8" applyNumberFormat="1" applyFont="1" applyFill="1" applyBorder="1" applyAlignment="1">
      <alignment horizontal="center" vertical="center" wrapText="1"/>
    </xf>
    <xf numFmtId="4" fontId="11" fillId="4" borderId="11" xfId="8" applyNumberFormat="1" applyFont="1" applyFill="1" applyBorder="1" applyAlignment="1">
      <alignment horizontal="center" vertical="center" wrapText="1"/>
    </xf>
    <xf numFmtId="4" fontId="11" fillId="4" borderId="10" xfId="8" applyNumberFormat="1" applyFont="1" applyFill="1" applyBorder="1" applyAlignment="1">
      <alignment horizontal="center" vertical="center" wrapText="1"/>
    </xf>
    <xf numFmtId="0" fontId="11" fillId="4" borderId="8" xfId="1" applyFont="1" applyFill="1" applyBorder="1" applyAlignment="1">
      <alignment horizontal="center" vertical="center" wrapText="1"/>
    </xf>
    <xf numFmtId="4" fontId="11" fillId="4" borderId="12" xfId="1" applyNumberFormat="1" applyFont="1" applyFill="1" applyBorder="1" applyAlignment="1">
      <alignment horizontal="center" vertical="center" wrapText="1"/>
    </xf>
    <xf numFmtId="4" fontId="11" fillId="4" borderId="3" xfId="1" applyNumberFormat="1" applyFont="1" applyFill="1" applyBorder="1" applyAlignment="1">
      <alignment horizontal="center" vertical="center" wrapText="1"/>
    </xf>
    <xf numFmtId="4" fontId="11" fillId="4" borderId="14" xfId="1" applyNumberFormat="1" applyFont="1" applyFill="1" applyBorder="1" applyAlignment="1">
      <alignment horizontal="center" vertical="center" wrapText="1"/>
    </xf>
    <xf numFmtId="0" fontId="10" fillId="4" borderId="8" xfId="1" applyFont="1" applyFill="1" applyBorder="1" applyAlignment="1">
      <alignment horizontal="center" vertical="center" wrapText="1"/>
    </xf>
    <xf numFmtId="0" fontId="11" fillId="4" borderId="5" xfId="1" applyNumberFormat="1" applyFont="1" applyFill="1" applyBorder="1" applyAlignment="1">
      <alignment horizontal="center" vertical="center" wrapText="1"/>
    </xf>
    <xf numFmtId="0" fontId="11" fillId="4" borderId="11" xfId="1" applyNumberFormat="1" applyFont="1" applyFill="1" applyBorder="1" applyAlignment="1">
      <alignment horizontal="center" vertical="center" wrapText="1"/>
    </xf>
    <xf numFmtId="0" fontId="11" fillId="4" borderId="10" xfId="1" applyNumberFormat="1" applyFont="1" applyFill="1" applyBorder="1" applyAlignment="1">
      <alignment horizontal="center" vertical="center" wrapText="1"/>
    </xf>
    <xf numFmtId="49" fontId="11" fillId="4" borderId="5" xfId="1" applyNumberFormat="1" applyFont="1" applyFill="1" applyBorder="1" applyAlignment="1">
      <alignment horizontal="center" vertical="center" wrapText="1"/>
    </xf>
    <xf numFmtId="49" fontId="11" fillId="4" borderId="11" xfId="1" applyNumberFormat="1" applyFont="1" applyFill="1" applyBorder="1" applyAlignment="1">
      <alignment horizontal="center" vertical="center" wrapText="1"/>
    </xf>
    <xf numFmtId="4" fontId="11" fillId="0" borderId="5" xfId="0" applyNumberFormat="1" applyFont="1" applyBorder="1" applyAlignment="1">
      <alignment horizontal="center" vertical="center"/>
    </xf>
    <xf numFmtId="4" fontId="11" fillId="0" borderId="11" xfId="0" applyNumberFormat="1" applyFont="1" applyBorder="1" applyAlignment="1">
      <alignment horizontal="center" vertical="center"/>
    </xf>
    <xf numFmtId="4" fontId="11" fillId="0" borderId="10" xfId="0" applyNumberFormat="1" applyFont="1" applyBorder="1" applyAlignment="1">
      <alignment horizontal="center" vertical="center"/>
    </xf>
    <xf numFmtId="49" fontId="10" fillId="4" borderId="10" xfId="1" applyNumberFormat="1" applyFont="1" applyFill="1" applyBorder="1" applyAlignment="1">
      <alignment horizontal="center" vertical="center" wrapText="1"/>
    </xf>
    <xf numFmtId="49" fontId="28" fillId="4" borderId="5" xfId="3" applyNumberFormat="1" applyFont="1" applyFill="1" applyBorder="1" applyAlignment="1">
      <alignment horizontal="center" vertical="center" wrapText="1"/>
    </xf>
    <xf numFmtId="49" fontId="28" fillId="4" borderId="11" xfId="3" applyNumberFormat="1" applyFont="1" applyFill="1" applyBorder="1" applyAlignment="1">
      <alignment horizontal="center" vertical="center" wrapText="1"/>
    </xf>
    <xf numFmtId="49" fontId="28" fillId="4" borderId="10" xfId="3" applyNumberFormat="1" applyFont="1" applyFill="1" applyBorder="1" applyAlignment="1">
      <alignment horizontal="center" vertical="center" wrapText="1"/>
    </xf>
    <xf numFmtId="49" fontId="11" fillId="4" borderId="10" xfId="1" applyNumberFormat="1" applyFont="1" applyFill="1" applyBorder="1" applyAlignment="1">
      <alignment horizontal="center" vertical="center" wrapText="1"/>
    </xf>
    <xf numFmtId="0" fontId="10" fillId="4" borderId="11" xfId="0" applyFont="1" applyFill="1" applyBorder="1" applyAlignment="1">
      <alignment horizontal="center" vertical="center" wrapText="1"/>
    </xf>
    <xf numFmtId="0" fontId="10" fillId="4" borderId="10" xfId="0" applyFont="1" applyFill="1" applyBorder="1" applyAlignment="1">
      <alignment horizontal="center" vertical="center" wrapText="1"/>
    </xf>
    <xf numFmtId="49" fontId="10" fillId="4" borderId="8" xfId="1" applyNumberFormat="1" applyFont="1" applyFill="1" applyBorder="1" applyAlignment="1">
      <alignment horizontal="center" vertical="center" wrapText="1"/>
    </xf>
    <xf numFmtId="49" fontId="11" fillId="4" borderId="8" xfId="1" applyNumberFormat="1" applyFont="1" applyFill="1" applyBorder="1" applyAlignment="1">
      <alignment horizontal="center" vertical="center" wrapText="1"/>
    </xf>
    <xf numFmtId="0" fontId="10" fillId="4" borderId="5" xfId="0" applyFont="1" applyFill="1" applyBorder="1" applyAlignment="1">
      <alignment horizontal="center" vertical="center"/>
    </xf>
    <xf numFmtId="0" fontId="10" fillId="0" borderId="26" xfId="263" applyFont="1" applyFill="1" applyBorder="1" applyAlignment="1">
      <alignment horizontal="center" vertical="center"/>
    </xf>
    <xf numFmtId="0" fontId="10" fillId="0" borderId="27" xfId="263" applyFont="1" applyFill="1" applyBorder="1" applyAlignment="1">
      <alignment horizontal="center" vertical="center"/>
    </xf>
    <xf numFmtId="0" fontId="10" fillId="0" borderId="5" xfId="8" applyFont="1" applyFill="1" applyBorder="1" applyAlignment="1">
      <alignment horizontal="center" vertical="center" wrapText="1"/>
    </xf>
    <xf numFmtId="0" fontId="10" fillId="0" borderId="11" xfId="8" applyFont="1" applyFill="1" applyBorder="1" applyAlignment="1">
      <alignment horizontal="center" vertical="center" wrapText="1"/>
    </xf>
    <xf numFmtId="0" fontId="28" fillId="4" borderId="5" xfId="3" applyFont="1" applyFill="1" applyBorder="1" applyAlignment="1" applyProtection="1">
      <alignment horizontal="center" vertical="center" wrapText="1"/>
    </xf>
    <xf numFmtId="0" fontId="28" fillId="4" borderId="11" xfId="3" applyFont="1" applyFill="1" applyBorder="1" applyAlignment="1" applyProtection="1">
      <alignment horizontal="center" vertical="center" wrapText="1"/>
    </xf>
    <xf numFmtId="0" fontId="28" fillId="4" borderId="10" xfId="3" applyFont="1" applyFill="1" applyBorder="1" applyAlignment="1" applyProtection="1">
      <alignment horizontal="center" vertical="center" wrapText="1"/>
    </xf>
    <xf numFmtId="0" fontId="28" fillId="0" borderId="7" xfId="3" applyFont="1" applyFill="1" applyBorder="1" applyAlignment="1">
      <alignment horizontal="center" vertical="center" wrapText="1"/>
    </xf>
    <xf numFmtId="0" fontId="11" fillId="0" borderId="2" xfId="1" applyFont="1" applyFill="1" applyBorder="1" applyAlignment="1">
      <alignment horizontal="center" vertical="center" wrapText="1"/>
    </xf>
    <xf numFmtId="0" fontId="11" fillId="0" borderId="4" xfId="1" applyFont="1" applyFill="1" applyBorder="1" applyAlignment="1">
      <alignment horizontal="center" vertical="center" wrapText="1"/>
    </xf>
    <xf numFmtId="0" fontId="10" fillId="0" borderId="24" xfId="0" applyFont="1" applyFill="1" applyBorder="1" applyAlignment="1">
      <alignment horizontal="center" vertical="center"/>
    </xf>
    <xf numFmtId="4" fontId="11" fillId="0" borderId="8" xfId="1" applyNumberFormat="1" applyFont="1" applyFill="1" applyBorder="1" applyAlignment="1">
      <alignment horizontal="center" vertical="center" wrapText="1"/>
    </xf>
    <xf numFmtId="0" fontId="28" fillId="4" borderId="5" xfId="3" applyFont="1" applyFill="1" applyBorder="1" applyAlignment="1">
      <alignment horizontal="center" vertical="center"/>
    </xf>
    <xf numFmtId="4" fontId="11" fillId="4" borderId="8" xfId="1" applyNumberFormat="1" applyFont="1" applyFill="1" applyBorder="1" applyAlignment="1">
      <alignment horizontal="center" vertical="center" wrapText="1"/>
    </xf>
    <xf numFmtId="0" fontId="21" fillId="4" borderId="11" xfId="1" applyFont="1" applyFill="1" applyBorder="1" applyAlignment="1">
      <alignment horizontal="center" vertical="center" wrapText="1"/>
    </xf>
    <xf numFmtId="0" fontId="21" fillId="4" borderId="10" xfId="1" applyFont="1" applyFill="1" applyBorder="1" applyAlignment="1">
      <alignment horizontal="center" vertical="center" wrapText="1"/>
    </xf>
    <xf numFmtId="0" fontId="11" fillId="4" borderId="5"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11" fillId="4" borderId="10" xfId="0" applyFont="1" applyFill="1" applyBorder="1" applyAlignment="1">
      <alignment horizontal="center" vertical="center" wrapText="1"/>
    </xf>
    <xf numFmtId="4" fontId="11" fillId="0" borderId="8" xfId="0" applyNumberFormat="1" applyFont="1" applyBorder="1" applyAlignment="1">
      <alignment horizontal="center" vertical="center"/>
    </xf>
    <xf numFmtId="0" fontId="11" fillId="4" borderId="5" xfId="1" applyFont="1" applyFill="1" applyBorder="1" applyAlignment="1">
      <alignment horizontal="center" vertical="center"/>
    </xf>
    <xf numFmtId="0" fontId="11" fillId="4" borderId="11" xfId="1" applyFont="1" applyFill="1" applyBorder="1" applyAlignment="1">
      <alignment horizontal="center" vertical="center"/>
    </xf>
    <xf numFmtId="0" fontId="10" fillId="4" borderId="5" xfId="0" applyFont="1" applyFill="1" applyBorder="1" applyAlignment="1">
      <alignment horizontal="center" vertical="center" wrapText="1"/>
    </xf>
    <xf numFmtId="4" fontId="11" fillId="4" borderId="5" xfId="0" applyNumberFormat="1" applyFont="1" applyFill="1" applyBorder="1" applyAlignment="1">
      <alignment horizontal="center" vertical="center"/>
    </xf>
    <xf numFmtId="4" fontId="11" fillId="4" borderId="11" xfId="0" applyNumberFormat="1" applyFont="1" applyFill="1" applyBorder="1" applyAlignment="1">
      <alignment horizontal="center" vertical="center"/>
    </xf>
    <xf numFmtId="4" fontId="11" fillId="4" borderId="10" xfId="0" applyNumberFormat="1" applyFont="1" applyFill="1" applyBorder="1" applyAlignment="1">
      <alignment horizontal="center" vertical="center"/>
    </xf>
    <xf numFmtId="0" fontId="10" fillId="4" borderId="8" xfId="0" applyFont="1" applyFill="1" applyBorder="1" applyAlignment="1">
      <alignment horizontal="center" vertical="center" wrapText="1"/>
    </xf>
    <xf numFmtId="4" fontId="11" fillId="0" borderId="12" xfId="0" applyNumberFormat="1" applyFont="1" applyBorder="1" applyAlignment="1">
      <alignment horizontal="center" vertical="center"/>
    </xf>
    <xf numFmtId="4" fontId="11" fillId="0" borderId="3" xfId="0" applyNumberFormat="1" applyFont="1" applyBorder="1" applyAlignment="1">
      <alignment horizontal="center" vertical="center"/>
    </xf>
    <xf numFmtId="4" fontId="11" fillId="0" borderId="14" xfId="0" applyNumberFormat="1" applyFont="1" applyBorder="1" applyAlignment="1">
      <alignment horizontal="center" vertical="center"/>
    </xf>
    <xf numFmtId="0" fontId="11" fillId="4" borderId="11" xfId="0" applyFont="1" applyFill="1" applyBorder="1" applyAlignment="1">
      <alignment horizontal="center" vertical="center"/>
    </xf>
    <xf numFmtId="0" fontId="11" fillId="4" borderId="10" xfId="0" applyFont="1" applyFill="1" applyBorder="1" applyAlignment="1">
      <alignment horizontal="center" vertical="center"/>
    </xf>
    <xf numFmtId="49" fontId="21" fillId="4" borderId="11" xfId="1" applyNumberFormat="1" applyFont="1" applyFill="1" applyBorder="1" applyAlignment="1">
      <alignment horizontal="center" vertical="center" wrapText="1"/>
    </xf>
    <xf numFmtId="49" fontId="21" fillId="4" borderId="10" xfId="1" applyNumberFormat="1" applyFont="1" applyFill="1" applyBorder="1" applyAlignment="1">
      <alignment horizontal="center" vertical="center" wrapText="1"/>
    </xf>
    <xf numFmtId="49" fontId="28" fillId="4" borderId="8" xfId="3" applyNumberFormat="1" applyFont="1" applyFill="1" applyBorder="1" applyAlignment="1">
      <alignment horizontal="center" vertical="center" wrapText="1"/>
    </xf>
    <xf numFmtId="4" fontId="11" fillId="0" borderId="5" xfId="8" applyNumberFormat="1" applyFont="1" applyFill="1" applyBorder="1" applyAlignment="1">
      <alignment horizontal="center" vertical="center" wrapText="1"/>
    </xf>
    <xf numFmtId="4" fontId="11" fillId="0" borderId="11" xfId="8" applyNumberFormat="1" applyFont="1" applyFill="1" applyBorder="1" applyAlignment="1">
      <alignment horizontal="center" vertical="center" wrapText="1"/>
    </xf>
    <xf numFmtId="0" fontId="10" fillId="0" borderId="24" xfId="263" applyFont="1" applyFill="1" applyBorder="1" applyAlignment="1">
      <alignment horizontal="center" vertical="center"/>
    </xf>
    <xf numFmtId="0" fontId="10" fillId="0" borderId="10" xfId="8" applyFont="1" applyFill="1" applyBorder="1" applyAlignment="1">
      <alignment horizontal="center" vertical="center" wrapText="1"/>
    </xf>
    <xf numFmtId="4" fontId="11" fillId="0" borderId="10" xfId="8" applyNumberFormat="1" applyFont="1" applyFill="1" applyBorder="1" applyAlignment="1">
      <alignment horizontal="center" vertical="center" wrapText="1"/>
    </xf>
    <xf numFmtId="0" fontId="26" fillId="4" borderId="8" xfId="179" applyFont="1" applyFill="1" applyBorder="1" applyAlignment="1">
      <alignment horizontal="center" vertical="center"/>
    </xf>
    <xf numFmtId="4" fontId="21" fillId="4" borderId="8" xfId="8" applyNumberFormat="1" applyFont="1" applyFill="1" applyBorder="1" applyAlignment="1">
      <alignment horizontal="center" vertical="center" wrapText="1"/>
    </xf>
    <xf numFmtId="0" fontId="30" fillId="4" borderId="8" xfId="3" applyFont="1" applyFill="1" applyBorder="1" applyAlignment="1">
      <alignment horizontal="center" vertical="center" wrapText="1"/>
    </xf>
    <xf numFmtId="0" fontId="21" fillId="4" borderId="8" xfId="8" applyFont="1" applyFill="1" applyBorder="1" applyAlignment="1">
      <alignment horizontal="center" vertical="center" wrapText="1"/>
    </xf>
    <xf numFmtId="0" fontId="26" fillId="4" borderId="8" xfId="8" applyFont="1" applyFill="1" applyBorder="1" applyAlignment="1">
      <alignment horizontal="center" vertical="center" wrapText="1"/>
    </xf>
    <xf numFmtId="0" fontId="10" fillId="0" borderId="8" xfId="1" applyFont="1" applyFill="1" applyBorder="1" applyAlignment="1">
      <alignment horizontal="center" vertical="center" wrapText="1"/>
    </xf>
    <xf numFmtId="0" fontId="11" fillId="0" borderId="8" xfId="1" applyFont="1" applyFill="1" applyBorder="1" applyAlignment="1">
      <alignment horizontal="center" vertical="center" wrapText="1"/>
    </xf>
    <xf numFmtId="0" fontId="10" fillId="0" borderId="27" xfId="0" applyFont="1" applyBorder="1" applyAlignment="1">
      <alignment horizontal="center" vertical="center"/>
    </xf>
    <xf numFmtId="0" fontId="10" fillId="0" borderId="11" xfId="0" applyFont="1" applyBorder="1" applyAlignment="1">
      <alignment horizontal="center" vertical="center" wrapText="1"/>
    </xf>
    <xf numFmtId="0" fontId="10" fillId="0" borderId="11" xfId="0" applyFont="1" applyBorder="1" applyAlignment="1">
      <alignment horizontal="center" vertical="center"/>
    </xf>
    <xf numFmtId="0" fontId="28" fillId="4" borderId="7" xfId="3" applyFont="1" applyFill="1" applyBorder="1" applyAlignment="1">
      <alignment horizontal="center" vertical="center" wrapText="1"/>
    </xf>
    <xf numFmtId="0" fontId="11" fillId="4" borderId="2" xfId="1" applyFont="1" applyFill="1" applyBorder="1" applyAlignment="1">
      <alignment horizontal="center" vertical="center" wrapText="1"/>
    </xf>
    <xf numFmtId="0" fontId="10" fillId="0" borderId="2" xfId="0" applyFont="1" applyBorder="1" applyAlignment="1">
      <alignment horizontal="center" vertical="center" wrapText="1"/>
    </xf>
    <xf numFmtId="0" fontId="21" fillId="4" borderId="11" xfId="0" applyFont="1" applyFill="1" applyBorder="1" applyAlignment="1">
      <alignment horizontal="center" vertical="center" wrapText="1"/>
    </xf>
    <xf numFmtId="0" fontId="21" fillId="4" borderId="10" xfId="0" applyFont="1" applyFill="1" applyBorder="1" applyAlignment="1">
      <alignment horizontal="center" vertical="center" wrapText="1"/>
    </xf>
    <xf numFmtId="0" fontId="28" fillId="0" borderId="8" xfId="3" applyFont="1" applyFill="1" applyBorder="1" applyAlignment="1">
      <alignment horizontal="center" vertical="center" wrapText="1"/>
    </xf>
    <xf numFmtId="0" fontId="21" fillId="4" borderId="2" xfId="1" applyFont="1" applyFill="1" applyBorder="1" applyAlignment="1">
      <alignment horizontal="center" vertical="center" wrapText="1"/>
    </xf>
    <xf numFmtId="0" fontId="21" fillId="4" borderId="4" xfId="1" applyFont="1" applyFill="1" applyBorder="1" applyAlignment="1">
      <alignment horizontal="center" vertical="center" wrapText="1"/>
    </xf>
    <xf numFmtId="0" fontId="11" fillId="0" borderId="11" xfId="0" applyFont="1" applyFill="1" applyBorder="1" applyAlignment="1">
      <alignment horizontal="center" vertical="center"/>
    </xf>
    <xf numFmtId="0" fontId="11" fillId="0" borderId="10" xfId="0" applyFont="1" applyFill="1" applyBorder="1" applyAlignment="1">
      <alignment horizontal="center" vertical="center"/>
    </xf>
    <xf numFmtId="0" fontId="28" fillId="4" borderId="5" xfId="4" applyFont="1" applyFill="1" applyBorder="1" applyAlignment="1">
      <alignment horizontal="center" vertical="center" wrapText="1"/>
    </xf>
    <xf numFmtId="0" fontId="28" fillId="4" borderId="11" xfId="4" applyFont="1" applyFill="1" applyBorder="1" applyAlignment="1">
      <alignment horizontal="center" vertical="center" wrapText="1"/>
    </xf>
    <xf numFmtId="0" fontId="28" fillId="4" borderId="10" xfId="4" applyFont="1" applyFill="1" applyBorder="1" applyAlignment="1">
      <alignment horizontal="center" vertical="center" wrapText="1"/>
    </xf>
    <xf numFmtId="0" fontId="11" fillId="0" borderId="12"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11" fillId="0" borderId="14" xfId="1" applyFont="1" applyFill="1" applyBorder="1" applyAlignment="1">
      <alignment horizontal="center" vertical="center" wrapText="1"/>
    </xf>
    <xf numFmtId="4" fontId="11" fillId="4" borderId="8" xfId="22" applyNumberFormat="1" applyFont="1" applyFill="1" applyBorder="1" applyAlignment="1">
      <alignment horizontal="center" vertical="center" wrapText="1"/>
    </xf>
    <xf numFmtId="0" fontId="11" fillId="4" borderId="8" xfId="22" applyFont="1" applyFill="1" applyBorder="1" applyAlignment="1">
      <alignment horizontal="center" vertical="center" wrapText="1"/>
    </xf>
    <xf numFmtId="0" fontId="10" fillId="4" borderId="8" xfId="22" applyFont="1" applyFill="1" applyBorder="1" applyAlignment="1">
      <alignment horizontal="center" vertical="center" wrapText="1"/>
    </xf>
    <xf numFmtId="0" fontId="28" fillId="4" borderId="2" xfId="3" applyFont="1" applyFill="1" applyBorder="1" applyAlignment="1">
      <alignment horizontal="center" vertical="center" wrapText="1"/>
    </xf>
    <xf numFmtId="0" fontId="28" fillId="4" borderId="4" xfId="3" applyFont="1" applyFill="1" applyBorder="1" applyAlignment="1">
      <alignment horizontal="center" vertical="center" wrapText="1"/>
    </xf>
    <xf numFmtId="0" fontId="10" fillId="4" borderId="30" xfId="0" applyFont="1" applyFill="1" applyBorder="1" applyAlignment="1">
      <alignment horizontal="center" vertical="center"/>
    </xf>
    <xf numFmtId="0" fontId="10" fillId="4" borderId="29" xfId="0" applyFont="1" applyFill="1" applyBorder="1" applyAlignment="1">
      <alignment horizontal="center" vertical="center"/>
    </xf>
    <xf numFmtId="0" fontId="10" fillId="4" borderId="31" xfId="0" applyFont="1" applyFill="1" applyBorder="1" applyAlignment="1">
      <alignment horizontal="center" vertical="center"/>
    </xf>
    <xf numFmtId="0" fontId="11" fillId="4" borderId="12" xfId="0" applyFont="1" applyFill="1" applyBorder="1" applyAlignment="1">
      <alignment horizontal="center" vertical="center"/>
    </xf>
    <xf numFmtId="0" fontId="11" fillId="4" borderId="3" xfId="0" applyFont="1" applyFill="1" applyBorder="1" applyAlignment="1">
      <alignment horizontal="center" vertical="center"/>
    </xf>
    <xf numFmtId="0" fontId="11" fillId="4" borderId="14" xfId="0" applyFont="1" applyFill="1" applyBorder="1" applyAlignment="1">
      <alignment horizontal="center" vertical="center"/>
    </xf>
    <xf numFmtId="0" fontId="10" fillId="7" borderId="23" xfId="2" applyFont="1" applyBorder="1" applyAlignment="1">
      <alignment horizontal="center" vertical="center" wrapText="1"/>
    </xf>
    <xf numFmtId="0" fontId="10" fillId="7" borderId="25" xfId="2" applyFont="1" applyBorder="1" applyAlignment="1">
      <alignment horizontal="center" vertical="center" wrapText="1"/>
    </xf>
    <xf numFmtId="0" fontId="11" fillId="3" borderId="17" xfId="0" applyFont="1" applyFill="1" applyBorder="1" applyAlignment="1">
      <alignment horizontal="center"/>
    </xf>
    <xf numFmtId="0" fontId="11" fillId="3" borderId="24" xfId="0" applyFont="1" applyFill="1" applyBorder="1" applyAlignment="1">
      <alignment horizontal="center"/>
    </xf>
    <xf numFmtId="0" fontId="11" fillId="3" borderId="18" xfId="0" applyFont="1" applyFill="1" applyBorder="1" applyAlignment="1">
      <alignment horizontal="center" wrapText="1"/>
    </xf>
    <xf numFmtId="0" fontId="11" fillId="3" borderId="10" xfId="0" applyFont="1" applyFill="1" applyBorder="1" applyAlignment="1">
      <alignment horizontal="center" wrapText="1"/>
    </xf>
    <xf numFmtId="3" fontId="11" fillId="3" borderId="18" xfId="0" applyNumberFormat="1" applyFont="1" applyFill="1" applyBorder="1" applyAlignment="1">
      <alignment horizontal="center" wrapText="1"/>
    </xf>
    <xf numFmtId="3" fontId="11" fillId="3" borderId="10" xfId="0" applyNumberFormat="1" applyFont="1" applyFill="1" applyBorder="1" applyAlignment="1">
      <alignment horizontal="center" wrapText="1"/>
    </xf>
    <xf numFmtId="0" fontId="10" fillId="7" borderId="17" xfId="2" applyFont="1" applyBorder="1" applyAlignment="1">
      <alignment horizontal="center" vertical="center" wrapText="1"/>
    </xf>
    <xf numFmtId="0" fontId="10" fillId="7" borderId="27" xfId="2" applyFont="1" applyBorder="1" applyAlignment="1">
      <alignment horizontal="center" vertical="center" wrapText="1"/>
    </xf>
    <xf numFmtId="4" fontId="10" fillId="7" borderId="18" xfId="2" applyNumberFormat="1" applyFont="1" applyBorder="1" applyAlignment="1">
      <alignment horizontal="center" vertical="center" wrapText="1"/>
    </xf>
    <xf numFmtId="4" fontId="10" fillId="7" borderId="11" xfId="2" applyNumberFormat="1" applyFont="1" applyBorder="1" applyAlignment="1">
      <alignment horizontal="center" vertical="center" wrapText="1"/>
    </xf>
    <xf numFmtId="0" fontId="10" fillId="7" borderId="18" xfId="2" applyFont="1" applyBorder="1" applyAlignment="1">
      <alignment horizontal="center" vertical="center" wrapText="1"/>
    </xf>
    <xf numFmtId="0" fontId="10" fillId="7" borderId="11" xfId="2" applyFont="1" applyBorder="1" applyAlignment="1">
      <alignment horizontal="center" vertical="center" wrapText="1"/>
    </xf>
    <xf numFmtId="4" fontId="11" fillId="0" borderId="5" xfId="0" applyNumberFormat="1" applyFont="1" applyFill="1" applyBorder="1" applyAlignment="1">
      <alignment horizontal="center" vertical="center"/>
    </xf>
    <xf numFmtId="4" fontId="11" fillId="0" borderId="11" xfId="0" applyNumberFormat="1" applyFont="1" applyFill="1" applyBorder="1" applyAlignment="1">
      <alignment horizontal="center" vertical="center"/>
    </xf>
    <xf numFmtId="4" fontId="11" fillId="0" borderId="10" xfId="0" applyNumberFormat="1" applyFont="1" applyFill="1" applyBorder="1" applyAlignment="1">
      <alignment horizontal="center" vertical="center"/>
    </xf>
    <xf numFmtId="0" fontId="28" fillId="0" borderId="5" xfId="3" applyFont="1" applyBorder="1" applyAlignment="1">
      <alignment horizontal="center" vertical="center" wrapText="1"/>
    </xf>
    <xf numFmtId="0" fontId="10" fillId="0" borderId="10" xfId="0" applyFont="1" applyBorder="1" applyAlignment="1">
      <alignment horizontal="center" vertical="center" wrapText="1"/>
    </xf>
    <xf numFmtId="0" fontId="10" fillId="4" borderId="26" xfId="105" applyFont="1" applyFill="1" applyBorder="1" applyAlignment="1">
      <alignment horizontal="center" vertical="center"/>
    </xf>
    <xf numFmtId="0" fontId="10" fillId="4" borderId="27" xfId="105" applyFont="1" applyFill="1" applyBorder="1" applyAlignment="1">
      <alignment horizontal="center" vertical="center"/>
    </xf>
    <xf numFmtId="0" fontId="10" fillId="4" borderId="24" xfId="105" applyFont="1" applyFill="1" applyBorder="1" applyAlignment="1">
      <alignment horizontal="center" vertical="center"/>
    </xf>
    <xf numFmtId="0" fontId="11" fillId="4" borderId="5" xfId="8" applyFont="1" applyFill="1" applyBorder="1" applyAlignment="1">
      <alignment horizontal="center" vertical="center" textRotation="90" wrapText="1"/>
    </xf>
    <xf numFmtId="0" fontId="11" fillId="4" borderId="11" xfId="8" applyFont="1" applyFill="1" applyBorder="1" applyAlignment="1">
      <alignment horizontal="center" vertical="center" textRotation="90" wrapText="1"/>
    </xf>
    <xf numFmtId="0" fontId="11" fillId="4" borderId="10" xfId="8" applyFont="1" applyFill="1" applyBorder="1" applyAlignment="1">
      <alignment horizontal="center" vertical="center" textRotation="90" wrapText="1"/>
    </xf>
    <xf numFmtId="0" fontId="28" fillId="4" borderId="5" xfId="3" applyFont="1" applyFill="1" applyBorder="1" applyAlignment="1">
      <alignment horizontal="center" vertical="center" textRotation="90" wrapText="1"/>
    </xf>
    <xf numFmtId="0" fontId="28" fillId="4" borderId="11" xfId="3" applyFont="1" applyFill="1" applyBorder="1" applyAlignment="1">
      <alignment horizontal="center" vertical="center" textRotation="90" wrapText="1"/>
    </xf>
    <xf numFmtId="0" fontId="28" fillId="4" borderId="10" xfId="3" applyFont="1" applyFill="1" applyBorder="1" applyAlignment="1">
      <alignment horizontal="center" vertical="center" textRotation="90" wrapText="1"/>
    </xf>
    <xf numFmtId="4" fontId="11" fillId="4" borderId="0" xfId="1" applyNumberFormat="1" applyFont="1" applyFill="1" applyBorder="1" applyAlignment="1">
      <alignment horizontal="center" vertical="center" wrapText="1"/>
    </xf>
    <xf numFmtId="0" fontId="10" fillId="0" borderId="0" xfId="0" applyFont="1" applyAlignment="1">
      <alignment horizontal="center" vertical="center" wrapText="1"/>
    </xf>
    <xf numFmtId="3" fontId="0" fillId="0" borderId="0" xfId="0" applyNumberFormat="1" applyFont="1" applyAlignment="1">
      <alignment horizontal="center" vertical="center"/>
    </xf>
    <xf numFmtId="0" fontId="10" fillId="9" borderId="5" xfId="334" applyFont="1" applyFill="1" applyBorder="1" applyAlignment="1">
      <alignment horizontal="center" vertical="center"/>
    </xf>
    <xf numFmtId="0" fontId="10" fillId="9" borderId="11" xfId="334" applyFont="1" applyFill="1" applyBorder="1" applyAlignment="1">
      <alignment horizontal="center" vertical="center"/>
    </xf>
    <xf numFmtId="0" fontId="10" fillId="9" borderId="10" xfId="334" applyFont="1" applyFill="1" applyBorder="1" applyAlignment="1">
      <alignment horizontal="center" vertical="center"/>
    </xf>
    <xf numFmtId="0" fontId="10" fillId="4" borderId="8" xfId="21" applyFont="1" applyFill="1" applyBorder="1" applyAlignment="1">
      <alignment horizontal="center" vertical="center"/>
    </xf>
    <xf numFmtId="0" fontId="24" fillId="9" borderId="8" xfId="8" applyFont="1" applyFill="1" applyBorder="1" applyAlignment="1">
      <alignment horizontal="center" vertical="center" wrapText="1"/>
    </xf>
    <xf numFmtId="0" fontId="25" fillId="9" borderId="8" xfId="8" applyFont="1" applyFill="1" applyBorder="1" applyAlignment="1">
      <alignment horizontal="center" vertical="center" wrapText="1"/>
    </xf>
    <xf numFmtId="0" fontId="28" fillId="9" borderId="8" xfId="3" applyFont="1" applyFill="1" applyBorder="1" applyAlignment="1">
      <alignment horizontal="center" vertical="center" wrapText="1"/>
    </xf>
    <xf numFmtId="4" fontId="25" fillId="9" borderId="8" xfId="8" applyNumberFormat="1" applyFont="1" applyFill="1" applyBorder="1" applyAlignment="1">
      <alignment horizontal="center" vertical="center" wrapText="1"/>
    </xf>
    <xf numFmtId="0" fontId="10" fillId="9" borderId="26" xfId="105" applyFont="1" applyFill="1" applyBorder="1" applyAlignment="1">
      <alignment horizontal="center" vertical="center"/>
    </xf>
    <xf numFmtId="0" fontId="10" fillId="9" borderId="27" xfId="105" applyFont="1" applyFill="1" applyBorder="1" applyAlignment="1">
      <alignment horizontal="center" vertical="center"/>
    </xf>
    <xf numFmtId="0" fontId="21" fillId="4" borderId="5" xfId="1" applyFont="1" applyFill="1" applyBorder="1" applyAlignment="1">
      <alignment horizontal="center" vertical="center" wrapText="1"/>
    </xf>
    <xf numFmtId="2" fontId="28" fillId="4" borderId="5" xfId="3" applyNumberFormat="1" applyFont="1" applyFill="1" applyBorder="1" applyAlignment="1">
      <alignment horizontal="center" vertical="center" wrapText="1"/>
    </xf>
    <xf numFmtId="2" fontId="28" fillId="4" borderId="11" xfId="3" applyNumberFormat="1" applyFont="1" applyFill="1" applyBorder="1" applyAlignment="1">
      <alignment horizontal="center" vertical="center" wrapText="1"/>
    </xf>
    <xf numFmtId="2" fontId="28" fillId="4" borderId="10" xfId="3" applyNumberFormat="1" applyFont="1" applyFill="1" applyBorder="1" applyAlignment="1">
      <alignment horizontal="center" vertical="center" wrapText="1"/>
    </xf>
    <xf numFmtId="0" fontId="10" fillId="4" borderId="5" xfId="22" applyFont="1" applyFill="1" applyBorder="1" applyAlignment="1">
      <alignment horizontal="center" vertical="center" wrapText="1"/>
    </xf>
    <xf numFmtId="0" fontId="10" fillId="4" borderId="11" xfId="22" applyFont="1" applyFill="1" applyBorder="1" applyAlignment="1">
      <alignment horizontal="center" vertical="center" wrapText="1"/>
    </xf>
    <xf numFmtId="0" fontId="10" fillId="4" borderId="10" xfId="22" applyFont="1" applyFill="1" applyBorder="1" applyAlignment="1">
      <alignment horizontal="center" vertical="center" wrapText="1"/>
    </xf>
    <xf numFmtId="0" fontId="11" fillId="4" borderId="5" xfId="22" applyFont="1" applyFill="1" applyBorder="1" applyAlignment="1">
      <alignment horizontal="center" vertical="center" wrapText="1"/>
    </xf>
    <xf numFmtId="0" fontId="11" fillId="4" borderId="11" xfId="22" applyFont="1" applyFill="1" applyBorder="1" applyAlignment="1">
      <alignment horizontal="center" vertical="center" wrapText="1"/>
    </xf>
    <xf numFmtId="0" fontId="11" fillId="4" borderId="10" xfId="22" applyFont="1" applyFill="1" applyBorder="1" applyAlignment="1">
      <alignment horizontal="center" vertical="center" wrapText="1"/>
    </xf>
    <xf numFmtId="4" fontId="11" fillId="4" borderId="5" xfId="22" applyNumberFormat="1" applyFont="1" applyFill="1" applyBorder="1" applyAlignment="1">
      <alignment horizontal="center" vertical="center" wrapText="1"/>
    </xf>
    <xf numFmtId="4" fontId="11" fillId="4" borderId="11" xfId="22" applyNumberFormat="1" applyFont="1" applyFill="1" applyBorder="1" applyAlignment="1">
      <alignment horizontal="center" vertical="center" wrapText="1"/>
    </xf>
    <xf numFmtId="4" fontId="11" fillId="4" borderId="10" xfId="22" applyNumberFormat="1" applyFont="1" applyFill="1" applyBorder="1" applyAlignment="1">
      <alignment horizontal="center" vertical="center" wrapText="1"/>
    </xf>
    <xf numFmtId="0" fontId="10" fillId="0" borderId="8" xfId="105" applyFont="1" applyFill="1" applyBorder="1" applyAlignment="1">
      <alignment horizontal="center" vertical="center"/>
    </xf>
    <xf numFmtId="0" fontId="10" fillId="0" borderId="8" xfId="8" applyFont="1" applyFill="1" applyBorder="1" applyAlignment="1">
      <alignment horizontal="center" vertical="center" wrapText="1"/>
    </xf>
    <xf numFmtId="0" fontId="11" fillId="0" borderId="8" xfId="8" applyFont="1" applyFill="1" applyBorder="1" applyAlignment="1">
      <alignment horizontal="center" vertical="center" wrapText="1"/>
    </xf>
    <xf numFmtId="4" fontId="11" fillId="0" borderId="8" xfId="8" applyNumberFormat="1" applyFont="1" applyFill="1" applyBorder="1" applyAlignment="1">
      <alignment horizontal="center" vertical="center" wrapText="1"/>
    </xf>
    <xf numFmtId="4" fontId="0" fillId="0" borderId="8" xfId="0" applyNumberFormat="1" applyFill="1" applyBorder="1" applyAlignment="1">
      <alignment horizontal="center"/>
    </xf>
  </cellXfs>
  <cellStyles count="337">
    <cellStyle name="40% - Accent6 2" xfId="181" xr:uid="{00000000-0005-0000-0000-000000000000}"/>
    <cellStyle name="40% - Accent6 2 2" xfId="335" xr:uid="{00000000-0005-0000-0000-000001000000}"/>
    <cellStyle name="Accent2 2" xfId="189" xr:uid="{00000000-0005-0000-0000-000002000000}"/>
    <cellStyle name="Comma 2" xfId="14" xr:uid="{00000000-0005-0000-0000-000005000000}"/>
    <cellStyle name="Comma 2 2" xfId="62" xr:uid="{00000000-0005-0000-0000-000006000000}"/>
    <cellStyle name="Comma 3" xfId="19" xr:uid="{00000000-0005-0000-0000-000007000000}"/>
    <cellStyle name="Comma 4" xfId="178" xr:uid="{00000000-0005-0000-0000-000008000000}"/>
    <cellStyle name="Eronat" xfId="2" builtinId="27"/>
    <cellStyle name="Hyperlink" xfId="3" builtinId="8"/>
    <cellStyle name="Hyperlink 2" xfId="4" xr:uid="{00000000-0005-0000-0000-00000A000000}"/>
    <cellStyle name="Hyperlink 3" xfId="5" xr:uid="{00000000-0005-0000-0000-00000B000000}"/>
    <cellStyle name="Input 2" xfId="8" xr:uid="{00000000-0005-0000-0000-00000D000000}"/>
    <cellStyle name="Input 3" xfId="22" xr:uid="{00000000-0005-0000-0000-00000E000000}"/>
    <cellStyle name="Intrare" xfId="1" builtinId="20"/>
    <cellStyle name="Normal" xfId="0" builtinId="0"/>
    <cellStyle name="Normal 18" xfId="7" xr:uid="{00000000-0005-0000-0000-000010000000}"/>
    <cellStyle name="Normal 18 10" xfId="105" xr:uid="{00000000-0005-0000-0000-000011000000}"/>
    <cellStyle name="Normal 18 10 2" xfId="263" xr:uid="{00000000-0005-0000-0000-000012000000}"/>
    <cellStyle name="Normal 18 11" xfId="112" xr:uid="{00000000-0005-0000-0000-000013000000}"/>
    <cellStyle name="Normal 18 11 2" xfId="270" xr:uid="{00000000-0005-0000-0000-000014000000}"/>
    <cellStyle name="Normal 18 12" xfId="20" xr:uid="{00000000-0005-0000-0000-000015000000}"/>
    <cellStyle name="Normal 18 13" xfId="179" xr:uid="{00000000-0005-0000-0000-000016000000}"/>
    <cellStyle name="Normal 18 14" xfId="336" xr:uid="{00000000-0005-0000-0000-000017000000}"/>
    <cellStyle name="Normal 18 2" xfId="11" xr:uid="{00000000-0005-0000-0000-000018000000}"/>
    <cellStyle name="Normal 18 2 10" xfId="113" xr:uid="{00000000-0005-0000-0000-000019000000}"/>
    <cellStyle name="Normal 18 2 10 2" xfId="271" xr:uid="{00000000-0005-0000-0000-00001A000000}"/>
    <cellStyle name="Normal 18 2 11" xfId="25" xr:uid="{00000000-0005-0000-0000-00001B000000}"/>
    <cellStyle name="Normal 18 2 12" xfId="183" xr:uid="{00000000-0005-0000-0000-00001C000000}"/>
    <cellStyle name="Normal 18 2 2" xfId="16" xr:uid="{00000000-0005-0000-0000-00001D000000}"/>
    <cellStyle name="Normal 18 2 2 2" xfId="37" xr:uid="{00000000-0005-0000-0000-00001E000000}"/>
    <cellStyle name="Normal 18 2 2 2 2" xfId="78" xr:uid="{00000000-0005-0000-0000-00001F000000}"/>
    <cellStyle name="Normal 18 2 2 2 2 2" xfId="116" xr:uid="{00000000-0005-0000-0000-000020000000}"/>
    <cellStyle name="Normal 18 2 2 2 2 2 2" xfId="274" xr:uid="{00000000-0005-0000-0000-000021000000}"/>
    <cellStyle name="Normal 18 2 2 2 2 3" xfId="237" xr:uid="{00000000-0005-0000-0000-000022000000}"/>
    <cellStyle name="Normal 18 2 2 2 3" xfId="115" xr:uid="{00000000-0005-0000-0000-000023000000}"/>
    <cellStyle name="Normal 18 2 2 2 3 2" xfId="273" xr:uid="{00000000-0005-0000-0000-000024000000}"/>
    <cellStyle name="Normal 18 2 2 2 4" xfId="197" xr:uid="{00000000-0005-0000-0000-000025000000}"/>
    <cellStyle name="Normal 18 2 2 3" xfId="45" xr:uid="{00000000-0005-0000-0000-000026000000}"/>
    <cellStyle name="Normal 18 2 2 3 2" xfId="86" xr:uid="{00000000-0005-0000-0000-000027000000}"/>
    <cellStyle name="Normal 18 2 2 3 2 2" xfId="118" xr:uid="{00000000-0005-0000-0000-000028000000}"/>
    <cellStyle name="Normal 18 2 2 3 2 2 2" xfId="276" xr:uid="{00000000-0005-0000-0000-000029000000}"/>
    <cellStyle name="Normal 18 2 2 3 2 3" xfId="245" xr:uid="{00000000-0005-0000-0000-00002A000000}"/>
    <cellStyle name="Normal 18 2 2 3 3" xfId="117" xr:uid="{00000000-0005-0000-0000-00002B000000}"/>
    <cellStyle name="Normal 18 2 2 3 3 2" xfId="275" xr:uid="{00000000-0005-0000-0000-00002C000000}"/>
    <cellStyle name="Normal 18 2 2 3 4" xfId="205" xr:uid="{00000000-0005-0000-0000-00002D000000}"/>
    <cellStyle name="Normal 18 2 2 4" xfId="53" xr:uid="{00000000-0005-0000-0000-00002E000000}"/>
    <cellStyle name="Normal 18 2 2 4 2" xfId="94" xr:uid="{00000000-0005-0000-0000-00002F000000}"/>
    <cellStyle name="Normal 18 2 2 4 2 2" xfId="120" xr:uid="{00000000-0005-0000-0000-000030000000}"/>
    <cellStyle name="Normal 18 2 2 4 2 2 2" xfId="278" xr:uid="{00000000-0005-0000-0000-000031000000}"/>
    <cellStyle name="Normal 18 2 2 4 2 3" xfId="253" xr:uid="{00000000-0005-0000-0000-000032000000}"/>
    <cellStyle name="Normal 18 2 2 4 3" xfId="119" xr:uid="{00000000-0005-0000-0000-000033000000}"/>
    <cellStyle name="Normal 18 2 2 4 3 2" xfId="277" xr:uid="{00000000-0005-0000-0000-000034000000}"/>
    <cellStyle name="Normal 18 2 2 4 4" xfId="213" xr:uid="{00000000-0005-0000-0000-000035000000}"/>
    <cellStyle name="Normal 18 2 2 5" xfId="70" xr:uid="{00000000-0005-0000-0000-000036000000}"/>
    <cellStyle name="Normal 18 2 2 5 2" xfId="121" xr:uid="{00000000-0005-0000-0000-000037000000}"/>
    <cellStyle name="Normal 18 2 2 5 2 2" xfId="279" xr:uid="{00000000-0005-0000-0000-000038000000}"/>
    <cellStyle name="Normal 18 2 2 5 3" xfId="229" xr:uid="{00000000-0005-0000-0000-000039000000}"/>
    <cellStyle name="Normal 18 2 2 6" xfId="111" xr:uid="{00000000-0005-0000-0000-00003A000000}"/>
    <cellStyle name="Normal 18 2 2 6 2" xfId="269" xr:uid="{00000000-0005-0000-0000-00003B000000}"/>
    <cellStyle name="Normal 18 2 2 7" xfId="114" xr:uid="{00000000-0005-0000-0000-00003C000000}"/>
    <cellStyle name="Normal 18 2 2 7 2" xfId="272" xr:uid="{00000000-0005-0000-0000-00003D000000}"/>
    <cellStyle name="Normal 18 2 2 8" xfId="29" xr:uid="{00000000-0005-0000-0000-00003E000000}"/>
    <cellStyle name="Normal 18 2 2 9" xfId="187" xr:uid="{00000000-0005-0000-0000-00003F000000}"/>
    <cellStyle name="Normal 18 2 3" xfId="33" xr:uid="{00000000-0005-0000-0000-000040000000}"/>
    <cellStyle name="Normal 18 2 3 2" xfId="74" xr:uid="{00000000-0005-0000-0000-000041000000}"/>
    <cellStyle name="Normal 18 2 3 2 2" xfId="123" xr:uid="{00000000-0005-0000-0000-000042000000}"/>
    <cellStyle name="Normal 18 2 3 2 2 2" xfId="281" xr:uid="{00000000-0005-0000-0000-000043000000}"/>
    <cellStyle name="Normal 18 2 3 2 3" xfId="233" xr:uid="{00000000-0005-0000-0000-000044000000}"/>
    <cellStyle name="Normal 18 2 3 3" xfId="122" xr:uid="{00000000-0005-0000-0000-000045000000}"/>
    <cellStyle name="Normal 18 2 3 3 2" xfId="280" xr:uid="{00000000-0005-0000-0000-000046000000}"/>
    <cellStyle name="Normal 18 2 3 4" xfId="193" xr:uid="{00000000-0005-0000-0000-000047000000}"/>
    <cellStyle name="Normal 18 2 4" xfId="41" xr:uid="{00000000-0005-0000-0000-000048000000}"/>
    <cellStyle name="Normal 18 2 4 2" xfId="82" xr:uid="{00000000-0005-0000-0000-000049000000}"/>
    <cellStyle name="Normal 18 2 4 2 2" xfId="125" xr:uid="{00000000-0005-0000-0000-00004A000000}"/>
    <cellStyle name="Normal 18 2 4 2 2 2" xfId="283" xr:uid="{00000000-0005-0000-0000-00004B000000}"/>
    <cellStyle name="Normal 18 2 4 2 3" xfId="241" xr:uid="{00000000-0005-0000-0000-00004C000000}"/>
    <cellStyle name="Normal 18 2 4 3" xfId="124" xr:uid="{00000000-0005-0000-0000-00004D000000}"/>
    <cellStyle name="Normal 18 2 4 3 2" xfId="282" xr:uid="{00000000-0005-0000-0000-00004E000000}"/>
    <cellStyle name="Normal 18 2 4 4" xfId="201" xr:uid="{00000000-0005-0000-0000-00004F000000}"/>
    <cellStyle name="Normal 18 2 5" xfId="49" xr:uid="{00000000-0005-0000-0000-000050000000}"/>
    <cellStyle name="Normal 18 2 5 2" xfId="90" xr:uid="{00000000-0005-0000-0000-000051000000}"/>
    <cellStyle name="Normal 18 2 5 2 2" xfId="127" xr:uid="{00000000-0005-0000-0000-000052000000}"/>
    <cellStyle name="Normal 18 2 5 2 2 2" xfId="285" xr:uid="{00000000-0005-0000-0000-000053000000}"/>
    <cellStyle name="Normal 18 2 5 2 3" xfId="249" xr:uid="{00000000-0005-0000-0000-000054000000}"/>
    <cellStyle name="Normal 18 2 5 3" xfId="126" xr:uid="{00000000-0005-0000-0000-000055000000}"/>
    <cellStyle name="Normal 18 2 5 3 2" xfId="284" xr:uid="{00000000-0005-0000-0000-000056000000}"/>
    <cellStyle name="Normal 18 2 5 4" xfId="209" xr:uid="{00000000-0005-0000-0000-000057000000}"/>
    <cellStyle name="Normal 18 2 6" xfId="57" xr:uid="{00000000-0005-0000-0000-000058000000}"/>
    <cellStyle name="Normal 18 2 6 2" xfId="98" xr:uid="{00000000-0005-0000-0000-000059000000}"/>
    <cellStyle name="Normal 18 2 6 2 2" xfId="257" xr:uid="{00000000-0005-0000-0000-00005A000000}"/>
    <cellStyle name="Normal 18 2 6 3" xfId="128" xr:uid="{00000000-0005-0000-0000-00005B000000}"/>
    <cellStyle name="Normal 18 2 6 3 2" xfId="286" xr:uid="{00000000-0005-0000-0000-00005C000000}"/>
    <cellStyle name="Normal 18 2 6 4" xfId="217" xr:uid="{00000000-0005-0000-0000-00005D000000}"/>
    <cellStyle name="Normal 18 2 7" xfId="61" xr:uid="{00000000-0005-0000-0000-00005E000000}"/>
    <cellStyle name="Normal 18 2 7 2" xfId="102" xr:uid="{00000000-0005-0000-0000-00005F000000}"/>
    <cellStyle name="Normal 18 2 7 2 2" xfId="261" xr:uid="{00000000-0005-0000-0000-000060000000}"/>
    <cellStyle name="Normal 18 2 7 3" xfId="221" xr:uid="{00000000-0005-0000-0000-000061000000}"/>
    <cellStyle name="Normal 18 2 8" xfId="66" xr:uid="{00000000-0005-0000-0000-000062000000}"/>
    <cellStyle name="Normal 18 2 8 2" xfId="225" xr:uid="{00000000-0005-0000-0000-000063000000}"/>
    <cellStyle name="Normal 18 2 9" xfId="107" xr:uid="{00000000-0005-0000-0000-000064000000}"/>
    <cellStyle name="Normal 18 2 9 2" xfId="265" xr:uid="{00000000-0005-0000-0000-000065000000}"/>
    <cellStyle name="Normal 18 3" xfId="13" xr:uid="{00000000-0005-0000-0000-000066000000}"/>
    <cellStyle name="Normal 18 3 2" xfId="35" xr:uid="{00000000-0005-0000-0000-000067000000}"/>
    <cellStyle name="Normal 18 3 2 2" xfId="76" xr:uid="{00000000-0005-0000-0000-000068000000}"/>
    <cellStyle name="Normal 18 3 2 2 2" xfId="131" xr:uid="{00000000-0005-0000-0000-000069000000}"/>
    <cellStyle name="Normal 18 3 2 2 2 2" xfId="289" xr:uid="{00000000-0005-0000-0000-00006A000000}"/>
    <cellStyle name="Normal 18 3 2 2 3" xfId="235" xr:uid="{00000000-0005-0000-0000-00006B000000}"/>
    <cellStyle name="Normal 18 3 2 3" xfId="130" xr:uid="{00000000-0005-0000-0000-00006C000000}"/>
    <cellStyle name="Normal 18 3 2 3 2" xfId="288" xr:uid="{00000000-0005-0000-0000-00006D000000}"/>
    <cellStyle name="Normal 18 3 2 4" xfId="195" xr:uid="{00000000-0005-0000-0000-00006E000000}"/>
    <cellStyle name="Normal 18 3 3" xfId="43" xr:uid="{00000000-0005-0000-0000-00006F000000}"/>
    <cellStyle name="Normal 18 3 3 2" xfId="84" xr:uid="{00000000-0005-0000-0000-000070000000}"/>
    <cellStyle name="Normal 18 3 3 2 2" xfId="133" xr:uid="{00000000-0005-0000-0000-000071000000}"/>
    <cellStyle name="Normal 18 3 3 2 2 2" xfId="291" xr:uid="{00000000-0005-0000-0000-000072000000}"/>
    <cellStyle name="Normal 18 3 3 2 3" xfId="243" xr:uid="{00000000-0005-0000-0000-000073000000}"/>
    <cellStyle name="Normal 18 3 3 3" xfId="132" xr:uid="{00000000-0005-0000-0000-000074000000}"/>
    <cellStyle name="Normal 18 3 3 3 2" xfId="290" xr:uid="{00000000-0005-0000-0000-000075000000}"/>
    <cellStyle name="Normal 18 3 3 4" xfId="203" xr:uid="{00000000-0005-0000-0000-000076000000}"/>
    <cellStyle name="Normal 18 3 4" xfId="51" xr:uid="{00000000-0005-0000-0000-000077000000}"/>
    <cellStyle name="Normal 18 3 4 2" xfId="92" xr:uid="{00000000-0005-0000-0000-000078000000}"/>
    <cellStyle name="Normal 18 3 4 2 2" xfId="135" xr:uid="{00000000-0005-0000-0000-000079000000}"/>
    <cellStyle name="Normal 18 3 4 2 2 2" xfId="293" xr:uid="{00000000-0005-0000-0000-00007A000000}"/>
    <cellStyle name="Normal 18 3 4 2 3" xfId="251" xr:uid="{00000000-0005-0000-0000-00007B000000}"/>
    <cellStyle name="Normal 18 3 4 3" xfId="134" xr:uid="{00000000-0005-0000-0000-00007C000000}"/>
    <cellStyle name="Normal 18 3 4 3 2" xfId="292" xr:uid="{00000000-0005-0000-0000-00007D000000}"/>
    <cellStyle name="Normal 18 3 4 4" xfId="211" xr:uid="{00000000-0005-0000-0000-00007E000000}"/>
    <cellStyle name="Normal 18 3 5" xfId="68" xr:uid="{00000000-0005-0000-0000-00007F000000}"/>
    <cellStyle name="Normal 18 3 5 2" xfId="136" xr:uid="{00000000-0005-0000-0000-000080000000}"/>
    <cellStyle name="Normal 18 3 5 2 2" xfId="294" xr:uid="{00000000-0005-0000-0000-000081000000}"/>
    <cellStyle name="Normal 18 3 5 3" xfId="227" xr:uid="{00000000-0005-0000-0000-000082000000}"/>
    <cellStyle name="Normal 18 3 6" xfId="109" xr:uid="{00000000-0005-0000-0000-000083000000}"/>
    <cellStyle name="Normal 18 3 6 2" xfId="267" xr:uid="{00000000-0005-0000-0000-000084000000}"/>
    <cellStyle name="Normal 18 3 7" xfId="129" xr:uid="{00000000-0005-0000-0000-000085000000}"/>
    <cellStyle name="Normal 18 3 7 2" xfId="287" xr:uid="{00000000-0005-0000-0000-000086000000}"/>
    <cellStyle name="Normal 18 3 8" xfId="27" xr:uid="{00000000-0005-0000-0000-000087000000}"/>
    <cellStyle name="Normal 18 3 9" xfId="185" xr:uid="{00000000-0005-0000-0000-000088000000}"/>
    <cellStyle name="Normal 18 4" xfId="31" xr:uid="{00000000-0005-0000-0000-000089000000}"/>
    <cellStyle name="Normal 18 4 2" xfId="72" xr:uid="{00000000-0005-0000-0000-00008A000000}"/>
    <cellStyle name="Normal 18 4 2 2" xfId="138" xr:uid="{00000000-0005-0000-0000-00008B000000}"/>
    <cellStyle name="Normal 18 4 2 2 2" xfId="296" xr:uid="{00000000-0005-0000-0000-00008C000000}"/>
    <cellStyle name="Normal 18 4 2 3" xfId="231" xr:uid="{00000000-0005-0000-0000-00008D000000}"/>
    <cellStyle name="Normal 18 4 3" xfId="137" xr:uid="{00000000-0005-0000-0000-00008E000000}"/>
    <cellStyle name="Normal 18 4 3 2" xfId="295" xr:uid="{00000000-0005-0000-0000-00008F000000}"/>
    <cellStyle name="Normal 18 4 4" xfId="191" xr:uid="{00000000-0005-0000-0000-000090000000}"/>
    <cellStyle name="Normal 18 5" xfId="39" xr:uid="{00000000-0005-0000-0000-000091000000}"/>
    <cellStyle name="Normal 18 5 2" xfId="80" xr:uid="{00000000-0005-0000-0000-000092000000}"/>
    <cellStyle name="Normal 18 5 2 2" xfId="140" xr:uid="{00000000-0005-0000-0000-000093000000}"/>
    <cellStyle name="Normal 18 5 2 2 2" xfId="298" xr:uid="{00000000-0005-0000-0000-000094000000}"/>
    <cellStyle name="Normal 18 5 2 3" xfId="239" xr:uid="{00000000-0005-0000-0000-000095000000}"/>
    <cellStyle name="Normal 18 5 3" xfId="139" xr:uid="{00000000-0005-0000-0000-000096000000}"/>
    <cellStyle name="Normal 18 5 3 2" xfId="297" xr:uid="{00000000-0005-0000-0000-000097000000}"/>
    <cellStyle name="Normal 18 5 4" xfId="199" xr:uid="{00000000-0005-0000-0000-000098000000}"/>
    <cellStyle name="Normal 18 6" xfId="47" xr:uid="{00000000-0005-0000-0000-000099000000}"/>
    <cellStyle name="Normal 18 6 2" xfId="88" xr:uid="{00000000-0005-0000-0000-00009A000000}"/>
    <cellStyle name="Normal 18 6 2 2" xfId="142" xr:uid="{00000000-0005-0000-0000-00009B000000}"/>
    <cellStyle name="Normal 18 6 2 2 2" xfId="300" xr:uid="{00000000-0005-0000-0000-00009C000000}"/>
    <cellStyle name="Normal 18 6 2 3" xfId="247" xr:uid="{00000000-0005-0000-0000-00009D000000}"/>
    <cellStyle name="Normal 18 6 3" xfId="141" xr:uid="{00000000-0005-0000-0000-00009E000000}"/>
    <cellStyle name="Normal 18 6 3 2" xfId="299" xr:uid="{00000000-0005-0000-0000-00009F000000}"/>
    <cellStyle name="Normal 18 6 4" xfId="207" xr:uid="{00000000-0005-0000-0000-0000A0000000}"/>
    <cellStyle name="Normal 18 7" xfId="55" xr:uid="{00000000-0005-0000-0000-0000A1000000}"/>
    <cellStyle name="Normal 18 7 2" xfId="96" xr:uid="{00000000-0005-0000-0000-0000A2000000}"/>
    <cellStyle name="Normal 18 7 2 2" xfId="255" xr:uid="{00000000-0005-0000-0000-0000A3000000}"/>
    <cellStyle name="Normal 18 7 3" xfId="143" xr:uid="{00000000-0005-0000-0000-0000A4000000}"/>
    <cellStyle name="Normal 18 7 3 2" xfId="301" xr:uid="{00000000-0005-0000-0000-0000A5000000}"/>
    <cellStyle name="Normal 18 7 4" xfId="215" xr:uid="{00000000-0005-0000-0000-0000A6000000}"/>
    <cellStyle name="Normal 18 8" xfId="59" xr:uid="{00000000-0005-0000-0000-0000A7000000}"/>
    <cellStyle name="Normal 18 8 2" xfId="100" xr:uid="{00000000-0005-0000-0000-0000A8000000}"/>
    <cellStyle name="Normal 18 8 2 2" xfId="259" xr:uid="{00000000-0005-0000-0000-0000A9000000}"/>
    <cellStyle name="Normal 18 8 3" xfId="219" xr:uid="{00000000-0005-0000-0000-0000AA000000}"/>
    <cellStyle name="Normal 18 9" xfId="64" xr:uid="{00000000-0005-0000-0000-0000AB000000}"/>
    <cellStyle name="Normal 18 9 2" xfId="223" xr:uid="{00000000-0005-0000-0000-0000AC000000}"/>
    <cellStyle name="Normal 2" xfId="6" xr:uid="{00000000-0005-0000-0000-0000AD000000}"/>
    <cellStyle name="Normal 2 10" xfId="104" xr:uid="{00000000-0005-0000-0000-0000AE000000}"/>
    <cellStyle name="Normal 2 10 2" xfId="262" xr:uid="{00000000-0005-0000-0000-0000AF000000}"/>
    <cellStyle name="Normal 2 11" xfId="144" xr:uid="{00000000-0005-0000-0000-0000B0000000}"/>
    <cellStyle name="Normal 2 11 2" xfId="302" xr:uid="{00000000-0005-0000-0000-0000B1000000}"/>
    <cellStyle name="Normal 2 12" xfId="23" xr:uid="{00000000-0005-0000-0000-0000B2000000}"/>
    <cellStyle name="Normal 2 13" xfId="180" xr:uid="{00000000-0005-0000-0000-0000B3000000}"/>
    <cellStyle name="Normal 2 2" xfId="10" xr:uid="{00000000-0005-0000-0000-0000B4000000}"/>
    <cellStyle name="Normal 2 2 10" xfId="145" xr:uid="{00000000-0005-0000-0000-0000B5000000}"/>
    <cellStyle name="Normal 2 2 10 2" xfId="303" xr:uid="{00000000-0005-0000-0000-0000B6000000}"/>
    <cellStyle name="Normal 2 2 11" xfId="24" xr:uid="{00000000-0005-0000-0000-0000B7000000}"/>
    <cellStyle name="Normal 2 2 12" xfId="182" xr:uid="{00000000-0005-0000-0000-0000B8000000}"/>
    <cellStyle name="Normal 2 2 2" xfId="15" xr:uid="{00000000-0005-0000-0000-0000B9000000}"/>
    <cellStyle name="Normal 2 2 2 2" xfId="36" xr:uid="{00000000-0005-0000-0000-0000BA000000}"/>
    <cellStyle name="Normal 2 2 2 2 2" xfId="77" xr:uid="{00000000-0005-0000-0000-0000BB000000}"/>
    <cellStyle name="Normal 2 2 2 2 2 2" xfId="148" xr:uid="{00000000-0005-0000-0000-0000BC000000}"/>
    <cellStyle name="Normal 2 2 2 2 2 2 2" xfId="306" xr:uid="{00000000-0005-0000-0000-0000BD000000}"/>
    <cellStyle name="Normal 2 2 2 2 2 3" xfId="236" xr:uid="{00000000-0005-0000-0000-0000BE000000}"/>
    <cellStyle name="Normal 2 2 2 2 3" xfId="147" xr:uid="{00000000-0005-0000-0000-0000BF000000}"/>
    <cellStyle name="Normal 2 2 2 2 3 2" xfId="305" xr:uid="{00000000-0005-0000-0000-0000C0000000}"/>
    <cellStyle name="Normal 2 2 2 2 4" xfId="196" xr:uid="{00000000-0005-0000-0000-0000C1000000}"/>
    <cellStyle name="Normal 2 2 2 3" xfId="44" xr:uid="{00000000-0005-0000-0000-0000C2000000}"/>
    <cellStyle name="Normal 2 2 2 3 2" xfId="85" xr:uid="{00000000-0005-0000-0000-0000C3000000}"/>
    <cellStyle name="Normal 2 2 2 3 2 2" xfId="150" xr:uid="{00000000-0005-0000-0000-0000C4000000}"/>
    <cellStyle name="Normal 2 2 2 3 2 2 2" xfId="308" xr:uid="{00000000-0005-0000-0000-0000C5000000}"/>
    <cellStyle name="Normal 2 2 2 3 2 3" xfId="244" xr:uid="{00000000-0005-0000-0000-0000C6000000}"/>
    <cellStyle name="Normal 2 2 2 3 3" xfId="149" xr:uid="{00000000-0005-0000-0000-0000C7000000}"/>
    <cellStyle name="Normal 2 2 2 3 3 2" xfId="307" xr:uid="{00000000-0005-0000-0000-0000C8000000}"/>
    <cellStyle name="Normal 2 2 2 3 4" xfId="204" xr:uid="{00000000-0005-0000-0000-0000C9000000}"/>
    <cellStyle name="Normal 2 2 2 4" xfId="52" xr:uid="{00000000-0005-0000-0000-0000CA000000}"/>
    <cellStyle name="Normal 2 2 2 4 2" xfId="93" xr:uid="{00000000-0005-0000-0000-0000CB000000}"/>
    <cellStyle name="Normal 2 2 2 4 2 2" xfId="152" xr:uid="{00000000-0005-0000-0000-0000CC000000}"/>
    <cellStyle name="Normal 2 2 2 4 2 2 2" xfId="310" xr:uid="{00000000-0005-0000-0000-0000CD000000}"/>
    <cellStyle name="Normal 2 2 2 4 2 3" xfId="252" xr:uid="{00000000-0005-0000-0000-0000CE000000}"/>
    <cellStyle name="Normal 2 2 2 4 3" xfId="151" xr:uid="{00000000-0005-0000-0000-0000CF000000}"/>
    <cellStyle name="Normal 2 2 2 4 3 2" xfId="309" xr:uid="{00000000-0005-0000-0000-0000D0000000}"/>
    <cellStyle name="Normal 2 2 2 4 4" xfId="212" xr:uid="{00000000-0005-0000-0000-0000D1000000}"/>
    <cellStyle name="Normal 2 2 2 5" xfId="69" xr:uid="{00000000-0005-0000-0000-0000D2000000}"/>
    <cellStyle name="Normal 2 2 2 5 2" xfId="153" xr:uid="{00000000-0005-0000-0000-0000D3000000}"/>
    <cellStyle name="Normal 2 2 2 5 2 2" xfId="311" xr:uid="{00000000-0005-0000-0000-0000D4000000}"/>
    <cellStyle name="Normal 2 2 2 5 3" xfId="228" xr:uid="{00000000-0005-0000-0000-0000D5000000}"/>
    <cellStyle name="Normal 2 2 2 6" xfId="110" xr:uid="{00000000-0005-0000-0000-0000D6000000}"/>
    <cellStyle name="Normal 2 2 2 6 2" xfId="268" xr:uid="{00000000-0005-0000-0000-0000D7000000}"/>
    <cellStyle name="Normal 2 2 2 7" xfId="146" xr:uid="{00000000-0005-0000-0000-0000D8000000}"/>
    <cellStyle name="Normal 2 2 2 7 2" xfId="304" xr:uid="{00000000-0005-0000-0000-0000D9000000}"/>
    <cellStyle name="Normal 2 2 2 8" xfId="28" xr:uid="{00000000-0005-0000-0000-0000DA000000}"/>
    <cellStyle name="Normal 2 2 2 9" xfId="186" xr:uid="{00000000-0005-0000-0000-0000DB000000}"/>
    <cellStyle name="Normal 2 2 3" xfId="32" xr:uid="{00000000-0005-0000-0000-0000DC000000}"/>
    <cellStyle name="Normal 2 2 3 2" xfId="73" xr:uid="{00000000-0005-0000-0000-0000DD000000}"/>
    <cellStyle name="Normal 2 2 3 2 2" xfId="155" xr:uid="{00000000-0005-0000-0000-0000DE000000}"/>
    <cellStyle name="Normal 2 2 3 2 2 2" xfId="313" xr:uid="{00000000-0005-0000-0000-0000DF000000}"/>
    <cellStyle name="Normal 2 2 3 2 3" xfId="232" xr:uid="{00000000-0005-0000-0000-0000E0000000}"/>
    <cellStyle name="Normal 2 2 3 3" xfId="154" xr:uid="{00000000-0005-0000-0000-0000E1000000}"/>
    <cellStyle name="Normal 2 2 3 3 2" xfId="312" xr:uid="{00000000-0005-0000-0000-0000E2000000}"/>
    <cellStyle name="Normal 2 2 3 4" xfId="192" xr:uid="{00000000-0005-0000-0000-0000E3000000}"/>
    <cellStyle name="Normal 2 2 4" xfId="40" xr:uid="{00000000-0005-0000-0000-0000E4000000}"/>
    <cellStyle name="Normal 2 2 4 2" xfId="81" xr:uid="{00000000-0005-0000-0000-0000E5000000}"/>
    <cellStyle name="Normal 2 2 4 2 2" xfId="157" xr:uid="{00000000-0005-0000-0000-0000E6000000}"/>
    <cellStyle name="Normal 2 2 4 2 2 2" xfId="315" xr:uid="{00000000-0005-0000-0000-0000E7000000}"/>
    <cellStyle name="Normal 2 2 4 2 3" xfId="240" xr:uid="{00000000-0005-0000-0000-0000E8000000}"/>
    <cellStyle name="Normal 2 2 4 3" xfId="156" xr:uid="{00000000-0005-0000-0000-0000E9000000}"/>
    <cellStyle name="Normal 2 2 4 3 2" xfId="314" xr:uid="{00000000-0005-0000-0000-0000EA000000}"/>
    <cellStyle name="Normal 2 2 4 4" xfId="200" xr:uid="{00000000-0005-0000-0000-0000EB000000}"/>
    <cellStyle name="Normal 2 2 5" xfId="48" xr:uid="{00000000-0005-0000-0000-0000EC000000}"/>
    <cellStyle name="Normal 2 2 5 2" xfId="89" xr:uid="{00000000-0005-0000-0000-0000ED000000}"/>
    <cellStyle name="Normal 2 2 5 2 2" xfId="159" xr:uid="{00000000-0005-0000-0000-0000EE000000}"/>
    <cellStyle name="Normal 2 2 5 2 2 2" xfId="317" xr:uid="{00000000-0005-0000-0000-0000EF000000}"/>
    <cellStyle name="Normal 2 2 5 2 3" xfId="248" xr:uid="{00000000-0005-0000-0000-0000F0000000}"/>
    <cellStyle name="Normal 2 2 5 3" xfId="158" xr:uid="{00000000-0005-0000-0000-0000F1000000}"/>
    <cellStyle name="Normal 2 2 5 3 2" xfId="316" xr:uid="{00000000-0005-0000-0000-0000F2000000}"/>
    <cellStyle name="Normal 2 2 5 4" xfId="208" xr:uid="{00000000-0005-0000-0000-0000F3000000}"/>
    <cellStyle name="Normal 2 2 6" xfId="56" xr:uid="{00000000-0005-0000-0000-0000F4000000}"/>
    <cellStyle name="Normal 2 2 6 2" xfId="97" xr:uid="{00000000-0005-0000-0000-0000F5000000}"/>
    <cellStyle name="Normal 2 2 6 2 2" xfId="256" xr:uid="{00000000-0005-0000-0000-0000F6000000}"/>
    <cellStyle name="Normal 2 2 6 3" xfId="160" xr:uid="{00000000-0005-0000-0000-0000F7000000}"/>
    <cellStyle name="Normal 2 2 6 3 2" xfId="318" xr:uid="{00000000-0005-0000-0000-0000F8000000}"/>
    <cellStyle name="Normal 2 2 6 4" xfId="216" xr:uid="{00000000-0005-0000-0000-0000F9000000}"/>
    <cellStyle name="Normal 2 2 7" xfId="60" xr:uid="{00000000-0005-0000-0000-0000FA000000}"/>
    <cellStyle name="Normal 2 2 7 2" xfId="101" xr:uid="{00000000-0005-0000-0000-0000FB000000}"/>
    <cellStyle name="Normal 2 2 7 2 2" xfId="260" xr:uid="{00000000-0005-0000-0000-0000FC000000}"/>
    <cellStyle name="Normal 2 2 7 3" xfId="220" xr:uid="{00000000-0005-0000-0000-0000FD000000}"/>
    <cellStyle name="Normal 2 2 8" xfId="65" xr:uid="{00000000-0005-0000-0000-0000FE000000}"/>
    <cellStyle name="Normal 2 2 8 2" xfId="224" xr:uid="{00000000-0005-0000-0000-0000FF000000}"/>
    <cellStyle name="Normal 2 2 9" xfId="106" xr:uid="{00000000-0005-0000-0000-000000010000}"/>
    <cellStyle name="Normal 2 2 9 2" xfId="264" xr:uid="{00000000-0005-0000-0000-000001010000}"/>
    <cellStyle name="Normal 2 3" xfId="12" xr:uid="{00000000-0005-0000-0000-000002010000}"/>
    <cellStyle name="Normal 2 3 2" xfId="34" xr:uid="{00000000-0005-0000-0000-000003010000}"/>
    <cellStyle name="Normal 2 3 2 2" xfId="75" xr:uid="{00000000-0005-0000-0000-000004010000}"/>
    <cellStyle name="Normal 2 3 2 2 2" xfId="163" xr:uid="{00000000-0005-0000-0000-000005010000}"/>
    <cellStyle name="Normal 2 3 2 2 2 2" xfId="321" xr:uid="{00000000-0005-0000-0000-000006010000}"/>
    <cellStyle name="Normal 2 3 2 2 3" xfId="234" xr:uid="{00000000-0005-0000-0000-000007010000}"/>
    <cellStyle name="Normal 2 3 2 3" xfId="162" xr:uid="{00000000-0005-0000-0000-000008010000}"/>
    <cellStyle name="Normal 2 3 2 3 2" xfId="320" xr:uid="{00000000-0005-0000-0000-000009010000}"/>
    <cellStyle name="Normal 2 3 2 4" xfId="194" xr:uid="{00000000-0005-0000-0000-00000A010000}"/>
    <cellStyle name="Normal 2 3 3" xfId="42" xr:uid="{00000000-0005-0000-0000-00000B010000}"/>
    <cellStyle name="Normal 2 3 3 2" xfId="83" xr:uid="{00000000-0005-0000-0000-00000C010000}"/>
    <cellStyle name="Normal 2 3 3 2 2" xfId="165" xr:uid="{00000000-0005-0000-0000-00000D010000}"/>
    <cellStyle name="Normal 2 3 3 2 2 2" xfId="323" xr:uid="{00000000-0005-0000-0000-00000E010000}"/>
    <cellStyle name="Normal 2 3 3 2 3" xfId="242" xr:uid="{00000000-0005-0000-0000-00000F010000}"/>
    <cellStyle name="Normal 2 3 3 3" xfId="164" xr:uid="{00000000-0005-0000-0000-000010010000}"/>
    <cellStyle name="Normal 2 3 3 3 2" xfId="322" xr:uid="{00000000-0005-0000-0000-000011010000}"/>
    <cellStyle name="Normal 2 3 3 4" xfId="202" xr:uid="{00000000-0005-0000-0000-000012010000}"/>
    <cellStyle name="Normal 2 3 4" xfId="50" xr:uid="{00000000-0005-0000-0000-000013010000}"/>
    <cellStyle name="Normal 2 3 4 2" xfId="91" xr:uid="{00000000-0005-0000-0000-000014010000}"/>
    <cellStyle name="Normal 2 3 4 2 2" xfId="167" xr:uid="{00000000-0005-0000-0000-000015010000}"/>
    <cellStyle name="Normal 2 3 4 2 2 2" xfId="325" xr:uid="{00000000-0005-0000-0000-000016010000}"/>
    <cellStyle name="Normal 2 3 4 2 3" xfId="250" xr:uid="{00000000-0005-0000-0000-000017010000}"/>
    <cellStyle name="Normal 2 3 4 3" xfId="166" xr:uid="{00000000-0005-0000-0000-000018010000}"/>
    <cellStyle name="Normal 2 3 4 3 2" xfId="324" xr:uid="{00000000-0005-0000-0000-000019010000}"/>
    <cellStyle name="Normal 2 3 4 4" xfId="210" xr:uid="{00000000-0005-0000-0000-00001A010000}"/>
    <cellStyle name="Normal 2 3 5" xfId="67" xr:uid="{00000000-0005-0000-0000-00001B010000}"/>
    <cellStyle name="Normal 2 3 5 2" xfId="168" xr:uid="{00000000-0005-0000-0000-00001C010000}"/>
    <cellStyle name="Normal 2 3 5 2 2" xfId="326" xr:uid="{00000000-0005-0000-0000-00001D010000}"/>
    <cellStyle name="Normal 2 3 5 3" xfId="226" xr:uid="{00000000-0005-0000-0000-00001E010000}"/>
    <cellStyle name="Normal 2 3 6" xfId="108" xr:uid="{00000000-0005-0000-0000-00001F010000}"/>
    <cellStyle name="Normal 2 3 6 2" xfId="266" xr:uid="{00000000-0005-0000-0000-000020010000}"/>
    <cellStyle name="Normal 2 3 7" xfId="161" xr:uid="{00000000-0005-0000-0000-000021010000}"/>
    <cellStyle name="Normal 2 3 7 2" xfId="319" xr:uid="{00000000-0005-0000-0000-000022010000}"/>
    <cellStyle name="Normal 2 3 8" xfId="26" xr:uid="{00000000-0005-0000-0000-000023010000}"/>
    <cellStyle name="Normal 2 3 9" xfId="184" xr:uid="{00000000-0005-0000-0000-000024010000}"/>
    <cellStyle name="Normal 2 4" xfId="30" xr:uid="{00000000-0005-0000-0000-000025010000}"/>
    <cellStyle name="Normal 2 4 2" xfId="71" xr:uid="{00000000-0005-0000-0000-000026010000}"/>
    <cellStyle name="Normal 2 4 2 2" xfId="170" xr:uid="{00000000-0005-0000-0000-000027010000}"/>
    <cellStyle name="Normal 2 4 2 2 2" xfId="328" xr:uid="{00000000-0005-0000-0000-000028010000}"/>
    <cellStyle name="Normal 2 4 2 3" xfId="230" xr:uid="{00000000-0005-0000-0000-000029010000}"/>
    <cellStyle name="Normal 2 4 3" xfId="169" xr:uid="{00000000-0005-0000-0000-00002A010000}"/>
    <cellStyle name="Normal 2 4 3 2" xfId="327" xr:uid="{00000000-0005-0000-0000-00002B010000}"/>
    <cellStyle name="Normal 2 4 4" xfId="190" xr:uid="{00000000-0005-0000-0000-00002C010000}"/>
    <cellStyle name="Normal 2 5" xfId="38" xr:uid="{00000000-0005-0000-0000-00002D010000}"/>
    <cellStyle name="Normal 2 5 2" xfId="79" xr:uid="{00000000-0005-0000-0000-00002E010000}"/>
    <cellStyle name="Normal 2 5 2 2" xfId="172" xr:uid="{00000000-0005-0000-0000-00002F010000}"/>
    <cellStyle name="Normal 2 5 2 2 2" xfId="330" xr:uid="{00000000-0005-0000-0000-000030010000}"/>
    <cellStyle name="Normal 2 5 2 3" xfId="238" xr:uid="{00000000-0005-0000-0000-000031010000}"/>
    <cellStyle name="Normal 2 5 3" xfId="171" xr:uid="{00000000-0005-0000-0000-000032010000}"/>
    <cellStyle name="Normal 2 5 3 2" xfId="329" xr:uid="{00000000-0005-0000-0000-000033010000}"/>
    <cellStyle name="Normal 2 5 4" xfId="198" xr:uid="{00000000-0005-0000-0000-000034010000}"/>
    <cellStyle name="Normal 2 6" xfId="46" xr:uid="{00000000-0005-0000-0000-000035010000}"/>
    <cellStyle name="Normal 2 6 2" xfId="87" xr:uid="{00000000-0005-0000-0000-000036010000}"/>
    <cellStyle name="Normal 2 6 2 2" xfId="174" xr:uid="{00000000-0005-0000-0000-000037010000}"/>
    <cellStyle name="Normal 2 6 2 2 2" xfId="332" xr:uid="{00000000-0005-0000-0000-000038010000}"/>
    <cellStyle name="Normal 2 6 2 3" xfId="246" xr:uid="{00000000-0005-0000-0000-000039010000}"/>
    <cellStyle name="Normal 2 6 3" xfId="173" xr:uid="{00000000-0005-0000-0000-00003A010000}"/>
    <cellStyle name="Normal 2 6 3 2" xfId="331" xr:uid="{00000000-0005-0000-0000-00003B010000}"/>
    <cellStyle name="Normal 2 6 4" xfId="206" xr:uid="{00000000-0005-0000-0000-00003C010000}"/>
    <cellStyle name="Normal 2 7" xfId="54" xr:uid="{00000000-0005-0000-0000-00003D010000}"/>
    <cellStyle name="Normal 2 7 2" xfId="95" xr:uid="{00000000-0005-0000-0000-00003E010000}"/>
    <cellStyle name="Normal 2 7 2 2" xfId="254" xr:uid="{00000000-0005-0000-0000-00003F010000}"/>
    <cellStyle name="Normal 2 7 3" xfId="175" xr:uid="{00000000-0005-0000-0000-000040010000}"/>
    <cellStyle name="Normal 2 7 3 2" xfId="333" xr:uid="{00000000-0005-0000-0000-000041010000}"/>
    <cellStyle name="Normal 2 7 4" xfId="214" xr:uid="{00000000-0005-0000-0000-000042010000}"/>
    <cellStyle name="Normal 2 8" xfId="58" xr:uid="{00000000-0005-0000-0000-000043010000}"/>
    <cellStyle name="Normal 2 8 2" xfId="99" xr:uid="{00000000-0005-0000-0000-000044010000}"/>
    <cellStyle name="Normal 2 8 2 2" xfId="258" xr:uid="{00000000-0005-0000-0000-000045010000}"/>
    <cellStyle name="Normal 2 8 3" xfId="218" xr:uid="{00000000-0005-0000-0000-000046010000}"/>
    <cellStyle name="Normal 2 9" xfId="63" xr:uid="{00000000-0005-0000-0000-000047010000}"/>
    <cellStyle name="Normal 2 9 2" xfId="222" xr:uid="{00000000-0005-0000-0000-000048010000}"/>
    <cellStyle name="Normal 3" xfId="17" xr:uid="{00000000-0005-0000-0000-000049010000}"/>
    <cellStyle name="Normal 3 2" xfId="103" xr:uid="{00000000-0005-0000-0000-00004A010000}"/>
    <cellStyle name="Normal 3 3" xfId="188" xr:uid="{00000000-0005-0000-0000-00004B010000}"/>
    <cellStyle name="Normal 4" xfId="21" xr:uid="{00000000-0005-0000-0000-00004C010000}"/>
    <cellStyle name="Normal 5" xfId="18" xr:uid="{00000000-0005-0000-0000-00004D010000}"/>
    <cellStyle name="Normal 6" xfId="177" xr:uid="{00000000-0005-0000-0000-00004E010000}"/>
    <cellStyle name="Normal 7" xfId="334" xr:uid="{00000000-0005-0000-0000-00004F010000}"/>
    <cellStyle name="Procent" xfId="176" builtinId="5"/>
    <cellStyle name="Virgulă" xfId="9" builtin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AppData/Local/Microsoft/Windows/INetCache/IE/Y5TIVLUT/CALENDAR%20APELURI%20DE%20%20SELECTIE%20luna%20%20sept%200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LENDAR TOATE GAL-urile"/>
      <sheetName val="Sheet1"/>
    </sheetNames>
    <sheetDataSet>
      <sheetData sheetId="0" refreshError="1">
        <row r="451">
          <cell r="E451" t="str">
            <v>www.galtaragugulanilor.ro</v>
          </cell>
        </row>
      </sheetData>
      <sheetData sheetId="1" refreshError="1"/>
    </sheetDataSet>
  </externalBook>
</externalLink>
</file>

<file path=xl/theme/theme1.xml><?xml version="1.0" encoding="utf-8"?>
<a:theme xmlns:a="http://schemas.openxmlformats.org/drawingml/2006/main" name="Temă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galcolineletutovei.ro/" TargetMode="External"/><Relationship Id="rId21" Type="http://schemas.openxmlformats.org/officeDocument/2006/relationships/hyperlink" Target="http://www.codriidearama.eu/" TargetMode="External"/><Relationship Id="rId42" Type="http://schemas.openxmlformats.org/officeDocument/2006/relationships/hyperlink" Target="http://www.gal-mh.eu/" TargetMode="External"/><Relationship Id="rId63" Type="http://schemas.openxmlformats.org/officeDocument/2006/relationships/hyperlink" Target="http://www.galvlascadenord.ro/" TargetMode="External"/><Relationship Id="rId84" Type="http://schemas.openxmlformats.org/officeDocument/2006/relationships/hyperlink" Target="http://www.galprogressio.ro/" TargetMode="External"/><Relationship Id="rId138" Type="http://schemas.openxmlformats.org/officeDocument/2006/relationships/hyperlink" Target="http://www.galvaleacilnaului.ro/" TargetMode="External"/><Relationship Id="rId159" Type="http://schemas.openxmlformats.org/officeDocument/2006/relationships/hyperlink" Target="http://www.drumurilebistritei.ro/" TargetMode="External"/><Relationship Id="rId170" Type="http://schemas.openxmlformats.org/officeDocument/2006/relationships/hyperlink" Target="http://www.galvaleaclanitei.ro/" TargetMode="External"/><Relationship Id="rId191" Type="http://schemas.openxmlformats.org/officeDocument/2006/relationships/hyperlink" Target="http://www.agal.ro/leader" TargetMode="External"/><Relationship Id="rId205" Type="http://schemas.openxmlformats.org/officeDocument/2006/relationships/hyperlink" Target="http://www.galtecuci.ro/" TargetMode="External"/><Relationship Id="rId226" Type="http://schemas.openxmlformats.org/officeDocument/2006/relationships/hyperlink" Target="http://www.galcetateatamasidava.ro/" TargetMode="External"/><Relationship Id="rId107" Type="http://schemas.openxmlformats.org/officeDocument/2006/relationships/hyperlink" Target="http://www.timistorontalbarzava.ro/" TargetMode="External"/><Relationship Id="rId11" Type="http://schemas.openxmlformats.org/officeDocument/2006/relationships/hyperlink" Target="http://www.galcolineleolteniei.ro/" TargetMode="External"/><Relationship Id="rId32" Type="http://schemas.openxmlformats.org/officeDocument/2006/relationships/hyperlink" Target="http://www.mlam.ro/" TargetMode="External"/><Relationship Id="rId53" Type="http://schemas.openxmlformats.org/officeDocument/2006/relationships/hyperlink" Target="http://www.galvaleaizeimostistei.ro/" TargetMode="External"/><Relationship Id="rId74" Type="http://schemas.openxmlformats.org/officeDocument/2006/relationships/hyperlink" Target="http://www.poartatransilvaniei.ro/" TargetMode="External"/><Relationship Id="rId128" Type="http://schemas.openxmlformats.org/officeDocument/2006/relationships/hyperlink" Target="http://www.galatbn.ro/" TargetMode="External"/><Relationship Id="rId149" Type="http://schemas.openxmlformats.org/officeDocument/2006/relationships/hyperlink" Target="http://www.galeg1863.ro/" TargetMode="External"/><Relationship Id="rId5" Type="http://schemas.openxmlformats.org/officeDocument/2006/relationships/hyperlink" Target="http://www.leadertarnavamica.ro/" TargetMode="External"/><Relationship Id="rId95" Type="http://schemas.openxmlformats.org/officeDocument/2006/relationships/hyperlink" Target="http://www.galvaleateleajenului.ro/" TargetMode="External"/><Relationship Id="rId160" Type="http://schemas.openxmlformats.org/officeDocument/2006/relationships/hyperlink" Target="http://www.tinutulrazesilor.ro/" TargetMode="External"/><Relationship Id="rId181" Type="http://schemas.openxmlformats.org/officeDocument/2006/relationships/hyperlink" Target="http://www.galcodriibucovinei.ro/" TargetMode="External"/><Relationship Id="rId216" Type="http://schemas.openxmlformats.org/officeDocument/2006/relationships/hyperlink" Target="http://www.gal.campiablahnitei.ro/" TargetMode="External"/><Relationship Id="rId22" Type="http://schemas.openxmlformats.org/officeDocument/2006/relationships/hyperlink" Target="http://www.valeabaseuluidesus.ro/" TargetMode="External"/><Relationship Id="rId27" Type="http://schemas.openxmlformats.org/officeDocument/2006/relationships/hyperlink" Target="http://www.galzonasatmarului.ro/" TargetMode="External"/><Relationship Id="rId43" Type="http://schemas.openxmlformats.org/officeDocument/2006/relationships/hyperlink" Target="http://www.gal-deltadunarii.ro/" TargetMode="External"/><Relationship Id="rId48" Type="http://schemas.openxmlformats.org/officeDocument/2006/relationships/hyperlink" Target="http://www.galstejariiargintii.ro/" TargetMode="External"/><Relationship Id="rId64" Type="http://schemas.openxmlformats.org/officeDocument/2006/relationships/hyperlink" Target="http://www.galarcultargovistei@yahoo.ro/" TargetMode="External"/><Relationship Id="rId69" Type="http://schemas.openxmlformats.org/officeDocument/2006/relationships/hyperlink" Target="http://www.naparisgal.ro/" TargetMode="External"/><Relationship Id="rId113" Type="http://schemas.openxmlformats.org/officeDocument/2006/relationships/hyperlink" Target="http://www.galariesulmare.ro/" TargetMode="External"/><Relationship Id="rId118" Type="http://schemas.openxmlformats.org/officeDocument/2006/relationships/hyperlink" Target="http://www.galulmusmontana.ro/" TargetMode="External"/><Relationship Id="rId134" Type="http://schemas.openxmlformats.org/officeDocument/2006/relationships/hyperlink" Target="http://www.campiadevest.ro/" TargetMode="External"/><Relationship Id="rId139" Type="http://schemas.openxmlformats.org/officeDocument/2006/relationships/hyperlink" Target="http://www.galdrumulvinului.ro/" TargetMode="External"/><Relationship Id="rId80" Type="http://schemas.openxmlformats.org/officeDocument/2006/relationships/hyperlink" Target="http://www.galconstantasud.ro/" TargetMode="External"/><Relationship Id="rId85" Type="http://schemas.openxmlformats.org/officeDocument/2006/relationships/hyperlink" Target="http://www.galmicroregiuneahorezu.ro/" TargetMode="External"/><Relationship Id="rId150" Type="http://schemas.openxmlformats.org/officeDocument/2006/relationships/hyperlink" Target="http://www.galprunducomana.ro/" TargetMode="External"/><Relationship Id="rId155" Type="http://schemas.openxmlformats.org/officeDocument/2006/relationships/hyperlink" Target="http://www.galparang.ro/" TargetMode="External"/><Relationship Id="rId171" Type="http://schemas.openxmlformats.org/officeDocument/2006/relationships/hyperlink" Target="http://www.galcampiagavanuburdea.ro/" TargetMode="External"/><Relationship Id="rId176" Type="http://schemas.openxmlformats.org/officeDocument/2006/relationships/hyperlink" Target="http://www.galcetateabucovinei.ro/" TargetMode="External"/><Relationship Id="rId192" Type="http://schemas.openxmlformats.org/officeDocument/2006/relationships/hyperlink" Target="http://www.galvaleasomuzului.ro/" TargetMode="External"/><Relationship Id="rId197" Type="http://schemas.openxmlformats.org/officeDocument/2006/relationships/hyperlink" Target="http://www.gal-lanoiinsat.ro/" TargetMode="External"/><Relationship Id="rId206" Type="http://schemas.openxmlformats.org/officeDocument/2006/relationships/hyperlink" Target="http://galcanaldunaremareaneagra2016.ro/ro_RO/" TargetMode="External"/><Relationship Id="rId227" Type="http://schemas.openxmlformats.org/officeDocument/2006/relationships/hyperlink" Target="http://www.galcolineletutovei.ro/" TargetMode="External"/><Relationship Id="rId201" Type="http://schemas.openxmlformats.org/officeDocument/2006/relationships/hyperlink" Target="http://www.agal.ro/gal-ilfovat-ilfov-sud-vest" TargetMode="External"/><Relationship Id="rId222" Type="http://schemas.openxmlformats.org/officeDocument/2006/relationships/hyperlink" Target="http://www.gal-movilaluiburcel.ro/" TargetMode="External"/><Relationship Id="rId12" Type="http://schemas.openxmlformats.org/officeDocument/2006/relationships/hyperlink" Target="http://www.galvds.ro/" TargetMode="External"/><Relationship Id="rId17" Type="http://schemas.openxmlformats.org/officeDocument/2006/relationships/hyperlink" Target="http://www.podisultarnavelor.ro/" TargetMode="External"/><Relationship Id="rId33" Type="http://schemas.openxmlformats.org/officeDocument/2006/relationships/hyperlink" Target="http://www.dealurilecotmenei.ro/" TargetMode="External"/><Relationship Id="rId38" Type="http://schemas.openxmlformats.org/officeDocument/2006/relationships/hyperlink" Target="http://www.tara-zarandului.ro/" TargetMode="External"/><Relationship Id="rId59" Type="http://schemas.openxmlformats.org/officeDocument/2006/relationships/hyperlink" Target="http://www.galpaduriledacice.ro/" TargetMode="External"/><Relationship Id="rId103" Type="http://schemas.openxmlformats.org/officeDocument/2006/relationships/hyperlink" Target="http://www.galvaleamuntelui.ro/" TargetMode="External"/><Relationship Id="rId108" Type="http://schemas.openxmlformats.org/officeDocument/2006/relationships/hyperlink" Target="http://www.timisuldecentru.ro/" TargetMode="External"/><Relationship Id="rId124" Type="http://schemas.openxmlformats.org/officeDocument/2006/relationships/hyperlink" Target="http://www.taranasaudului.ro/" TargetMode="External"/><Relationship Id="rId129" Type="http://schemas.openxmlformats.org/officeDocument/2006/relationships/hyperlink" Target="http://www.galrtf.ro/" TargetMode="External"/><Relationship Id="rId54" Type="http://schemas.openxmlformats.org/officeDocument/2006/relationships/hyperlink" Target="http://www.gal-maragutai.ro/" TargetMode="External"/><Relationship Id="rId70" Type="http://schemas.openxmlformats.org/officeDocument/2006/relationships/hyperlink" Target="http://www.igal.ro/" TargetMode="External"/><Relationship Id="rId75" Type="http://schemas.openxmlformats.org/officeDocument/2006/relationships/hyperlink" Target="http://www.galcampiatransilvaniei.ro/" TargetMode="External"/><Relationship Id="rId91" Type="http://schemas.openxmlformats.org/officeDocument/2006/relationships/hyperlink" Target="http://www.gal-ca.ro/" TargetMode="External"/><Relationship Id="rId96" Type="http://schemas.openxmlformats.org/officeDocument/2006/relationships/hyperlink" Target="http://www.galmeleagurilecricovului.ro/" TargetMode="External"/><Relationship Id="rId140" Type="http://schemas.openxmlformats.org/officeDocument/2006/relationships/hyperlink" Target="http://www.galbuzauprahova.ro/" TargetMode="External"/><Relationship Id="rId145" Type="http://schemas.openxmlformats.org/officeDocument/2006/relationships/hyperlink" Target="http://www.galdbsv.ro/" TargetMode="External"/><Relationship Id="rId161" Type="http://schemas.openxmlformats.org/officeDocument/2006/relationships/hyperlink" Target="http://www.galpnb.ro/" TargetMode="External"/><Relationship Id="rId166" Type="http://schemas.openxmlformats.org/officeDocument/2006/relationships/hyperlink" Target="http://www.oltulputernic.ro/" TargetMode="External"/><Relationship Id="rId182" Type="http://schemas.openxmlformats.org/officeDocument/2006/relationships/hyperlink" Target="http://www.galsucevitaputna.ro/" TargetMode="External"/><Relationship Id="rId187" Type="http://schemas.openxmlformats.org/officeDocument/2006/relationships/hyperlink" Target="http://www.galsudulgorjului.ro/" TargetMode="External"/><Relationship Id="rId217" Type="http://schemas.openxmlformats.org/officeDocument/2006/relationships/hyperlink" Target="http://www.galstejarul.ro/" TargetMode="External"/><Relationship Id="rId1" Type="http://schemas.openxmlformats.org/officeDocument/2006/relationships/hyperlink" Target="http://www.poartacampieimuresene.ro/" TargetMode="External"/><Relationship Id="rId6" Type="http://schemas.openxmlformats.org/officeDocument/2006/relationships/hyperlink" Target="http://www.leadergal3.ro/" TargetMode="External"/><Relationship Id="rId212" Type="http://schemas.openxmlformats.org/officeDocument/2006/relationships/hyperlink" Target="http://galvaleavelj.ro/" TargetMode="External"/><Relationship Id="rId233" Type="http://schemas.openxmlformats.org/officeDocument/2006/relationships/printerSettings" Target="../printerSettings/printerSettings1.bin"/><Relationship Id="rId23" Type="http://schemas.openxmlformats.org/officeDocument/2006/relationships/hyperlink" Target="http://www.galiasisudvest.ro/" TargetMode="External"/><Relationship Id="rId28" Type="http://schemas.openxmlformats.org/officeDocument/2006/relationships/hyperlink" Target="http://www.galsudvestsatumare.ro/" TargetMode="External"/><Relationship Id="rId49" Type="http://schemas.openxmlformats.org/officeDocument/2006/relationships/hyperlink" Target="http://www.csikleader.ro/" TargetMode="External"/><Relationship Id="rId114" Type="http://schemas.openxmlformats.org/officeDocument/2006/relationships/hyperlink" Target="http://www.galmmtmm.ro/" TargetMode="External"/><Relationship Id="rId119" Type="http://schemas.openxmlformats.org/officeDocument/2006/relationships/hyperlink" Target="http://www.galcetateatamasidava.ro/" TargetMode="External"/><Relationship Id="rId44" Type="http://schemas.openxmlformats.org/officeDocument/2006/relationships/hyperlink" Target="http://www.galdntulcea.ro/" TargetMode="External"/><Relationship Id="rId60" Type="http://schemas.openxmlformats.org/officeDocument/2006/relationships/hyperlink" Target="http://www.galialomitadejos.ro/" TargetMode="External"/><Relationship Id="rId65" Type="http://schemas.openxmlformats.org/officeDocument/2006/relationships/hyperlink" Target="http://www.gal-dealurilesultanului.ro/" TargetMode="External"/><Relationship Id="rId81" Type="http://schemas.openxmlformats.org/officeDocument/2006/relationships/hyperlink" Target="http://www.galdobrogeasv.ro/" TargetMode="External"/><Relationship Id="rId86" Type="http://schemas.openxmlformats.org/officeDocument/2006/relationships/hyperlink" Target="http://www.galcernaoltet.ro/" TargetMode="External"/><Relationship Id="rId130" Type="http://schemas.openxmlformats.org/officeDocument/2006/relationships/hyperlink" Target="http://www.galtranscarpatica.ro/" TargetMode="External"/><Relationship Id="rId135" Type="http://schemas.openxmlformats.org/officeDocument/2006/relationships/hyperlink" Target="http://www.galecb.ro/" TargetMode="External"/><Relationship Id="rId151" Type="http://schemas.openxmlformats.org/officeDocument/2006/relationships/hyperlink" Target="http://www.adrgiurgiu.ro/" TargetMode="External"/><Relationship Id="rId156" Type="http://schemas.openxmlformats.org/officeDocument/2006/relationships/hyperlink" Target="http://www.galgilort.ro/" TargetMode="External"/><Relationship Id="rId177" Type="http://schemas.openxmlformats.org/officeDocument/2006/relationships/hyperlink" Target="http://www.gal.confluentenordice.ro/" TargetMode="External"/><Relationship Id="rId198" Type="http://schemas.openxmlformats.org/officeDocument/2006/relationships/hyperlink" Target="http://www.agal.ro/gal-prietenia-mures-harghita" TargetMode="External"/><Relationship Id="rId172" Type="http://schemas.openxmlformats.org/officeDocument/2006/relationships/hyperlink" Target="http://www.campiaburnazului.ro/" TargetMode="External"/><Relationship Id="rId193" Type="http://schemas.openxmlformats.org/officeDocument/2006/relationships/hyperlink" Target="http://www.samusporolissum.ro/" TargetMode="External"/><Relationship Id="rId202" Type="http://schemas.openxmlformats.org/officeDocument/2006/relationships/hyperlink" Target="http://www.agal.ro/partenerial-privat-public-vlasia-ilfov-nord-est" TargetMode="External"/><Relationship Id="rId207" Type="http://schemas.openxmlformats.org/officeDocument/2006/relationships/hyperlink" Target="http://galdc.ro/" TargetMode="External"/><Relationship Id="rId223" Type="http://schemas.openxmlformats.org/officeDocument/2006/relationships/hyperlink" Target="http://www.gal-rediu-prajeni.ro/" TargetMode="External"/><Relationship Id="rId228" Type="http://schemas.openxmlformats.org/officeDocument/2006/relationships/hyperlink" Target="http://www.dealurile-bohotinului.ro/" TargetMode="External"/><Relationship Id="rId13" Type="http://schemas.openxmlformats.org/officeDocument/2006/relationships/hyperlink" Target="http://www.galamaradiajiu.ro/" TargetMode="External"/><Relationship Id="rId18" Type="http://schemas.openxmlformats.org/officeDocument/2006/relationships/hyperlink" Target="http://www.valeasiretuluidesus.ro/" TargetMode="External"/><Relationship Id="rId39" Type="http://schemas.openxmlformats.org/officeDocument/2006/relationships/hyperlink" Target="http://www.galpm.ro/" TargetMode="External"/><Relationship Id="rId109" Type="http://schemas.openxmlformats.org/officeDocument/2006/relationships/hyperlink" Target="http://www.gal-mt.ro/" TargetMode="External"/><Relationship Id="rId34" Type="http://schemas.openxmlformats.org/officeDocument/2006/relationships/hyperlink" Target="http://www.gal-tam.ro/" TargetMode="External"/><Relationship Id="rId50" Type="http://schemas.openxmlformats.org/officeDocument/2006/relationships/hyperlink" Target="http://www.hkleader.ro/" TargetMode="External"/><Relationship Id="rId55" Type="http://schemas.openxmlformats.org/officeDocument/2006/relationships/hyperlink" Target="http://www.maranatur.ro/" TargetMode="External"/><Relationship Id="rId76" Type="http://schemas.openxmlformats.org/officeDocument/2006/relationships/hyperlink" Target="http://www.galpa.ro/" TargetMode="External"/><Relationship Id="rId97" Type="http://schemas.openxmlformats.org/officeDocument/2006/relationships/hyperlink" Target="http://www.galvaleasomesului.ro/" TargetMode="External"/><Relationship Id="rId104" Type="http://schemas.openxmlformats.org/officeDocument/2006/relationships/hyperlink" Target="http://www.galplaiurilebistritei.ro/" TargetMode="External"/><Relationship Id="rId120" Type="http://schemas.openxmlformats.org/officeDocument/2006/relationships/hyperlink" Target="http://www.galbihor.ro/" TargetMode="External"/><Relationship Id="rId125" Type="http://schemas.openxmlformats.org/officeDocument/2006/relationships/hyperlink" Target="http://www.galtinutulhaiducilor.ro/" TargetMode="External"/><Relationship Id="rId141" Type="http://schemas.openxmlformats.org/officeDocument/2006/relationships/hyperlink" Target="http://www.galcb.ro/" TargetMode="External"/><Relationship Id="rId146" Type="http://schemas.openxmlformats.org/officeDocument/2006/relationships/hyperlink" Target="http://www.galluncajoasaasiretului.ro/" TargetMode="External"/><Relationship Id="rId167" Type="http://schemas.openxmlformats.org/officeDocument/2006/relationships/hyperlink" Target="http://www.galdelasailacalmatui.ro/" TargetMode="External"/><Relationship Id="rId188" Type="http://schemas.openxmlformats.org/officeDocument/2006/relationships/hyperlink" Target="http://www.siretulverde.ro/" TargetMode="External"/><Relationship Id="rId7" Type="http://schemas.openxmlformats.org/officeDocument/2006/relationships/hyperlink" Target="http://www.calafat.org.ro/" TargetMode="External"/><Relationship Id="rId71" Type="http://schemas.openxmlformats.org/officeDocument/2006/relationships/hyperlink" Target="http://www.galsabarilfovsud.ro/" TargetMode="External"/><Relationship Id="rId92" Type="http://schemas.openxmlformats.org/officeDocument/2006/relationships/hyperlink" Target="http://www.baraganse.ro/" TargetMode="External"/><Relationship Id="rId162" Type="http://schemas.openxmlformats.org/officeDocument/2006/relationships/hyperlink" Target="http://www.galplaiurileoltului.org.ro/" TargetMode="External"/><Relationship Id="rId183" Type="http://schemas.openxmlformats.org/officeDocument/2006/relationships/hyperlink" Target="http://www.galvaleasiretuluidejos.ro/" TargetMode="External"/><Relationship Id="rId213" Type="http://schemas.openxmlformats.org/officeDocument/2006/relationships/hyperlink" Target="http://gal-mvc.ro/" TargetMode="External"/><Relationship Id="rId218" Type="http://schemas.openxmlformats.org/officeDocument/2006/relationships/hyperlink" Target="http://www.valearacovei.ro/" TargetMode="External"/><Relationship Id="rId2" Type="http://schemas.openxmlformats.org/officeDocument/2006/relationships/hyperlink" Target="http://www.nirajleader.ro/" TargetMode="External"/><Relationship Id="rId29" Type="http://schemas.openxmlformats.org/officeDocument/2006/relationships/hyperlink" Target="http://www.galtinutulverde.ro/" TargetMode="External"/><Relationship Id="rId24" Type="http://schemas.openxmlformats.org/officeDocument/2006/relationships/hyperlink" Target="http://www.galbelcestifocuri.ro/" TargetMode="External"/><Relationship Id="rId40" Type="http://schemas.openxmlformats.org/officeDocument/2006/relationships/hyperlink" Target="http://www.taraoltului.ro/" TargetMode="External"/><Relationship Id="rId45" Type="http://schemas.openxmlformats.org/officeDocument/2006/relationships/hyperlink" Target="http://www.galrazim.ro/" TargetMode="External"/><Relationship Id="rId66" Type="http://schemas.openxmlformats.org/officeDocument/2006/relationships/hyperlink" Target="http://www.gal-titu.ro/" TargetMode="External"/><Relationship Id="rId87" Type="http://schemas.openxmlformats.org/officeDocument/2006/relationships/hyperlink" Target="http://www.galtinutulvinului.ro/" TargetMode="External"/><Relationship Id="rId110" Type="http://schemas.openxmlformats.org/officeDocument/2006/relationships/hyperlink" Target="http://www.galdrumuliancului.ro/" TargetMode="External"/><Relationship Id="rId115" Type="http://schemas.openxmlformats.org/officeDocument/2006/relationships/hyperlink" Target="http://www.galluncamuresuluidejos.ro/" TargetMode="External"/><Relationship Id="rId131" Type="http://schemas.openxmlformats.org/officeDocument/2006/relationships/hyperlink" Target="http://www.tinutulbarsei.ro/" TargetMode="External"/><Relationship Id="rId136" Type="http://schemas.openxmlformats.org/officeDocument/2006/relationships/hyperlink" Target="http://www.galvaleabuzaului.ro/" TargetMode="External"/><Relationship Id="rId157" Type="http://schemas.openxmlformats.org/officeDocument/2006/relationships/hyperlink" Target="http://www.gal-tinutulzimbrilor.ro/" TargetMode="External"/><Relationship Id="rId178" Type="http://schemas.openxmlformats.org/officeDocument/2006/relationships/hyperlink" Target="http://www.galbazinuldornelor.ro/" TargetMode="External"/><Relationship Id="rId61" Type="http://schemas.openxmlformats.org/officeDocument/2006/relationships/hyperlink" Target="http://www.valeaialomiteigal.ro/" TargetMode="External"/><Relationship Id="rId82" Type="http://schemas.openxmlformats.org/officeDocument/2006/relationships/hyperlink" Target="http://www.alutusregio.ro/" TargetMode="External"/><Relationship Id="rId152" Type="http://schemas.openxmlformats.org/officeDocument/2006/relationships/hyperlink" Target="http://www.galgiurgiu.ro/" TargetMode="External"/><Relationship Id="rId173" Type="http://schemas.openxmlformats.org/officeDocument/2006/relationships/hyperlink" Target="http://www.galcampiabrailei.ro/" TargetMode="External"/><Relationship Id="rId194" Type="http://schemas.openxmlformats.org/officeDocument/2006/relationships/hyperlink" Target="http://www.galtaraoasului.ro/" TargetMode="External"/><Relationship Id="rId199" Type="http://schemas.openxmlformats.org/officeDocument/2006/relationships/hyperlink" Target="http://www.lutsarcampie.ro/" TargetMode="External"/><Relationship Id="rId203" Type="http://schemas.openxmlformats.org/officeDocument/2006/relationships/hyperlink" Target="http://www.agal.ro/gal-gilort" TargetMode="External"/><Relationship Id="rId208" Type="http://schemas.openxmlformats.org/officeDocument/2006/relationships/hyperlink" Target="http://www.agal.ro/gal-somes-nadas" TargetMode="External"/><Relationship Id="rId229" Type="http://schemas.openxmlformats.org/officeDocument/2006/relationships/hyperlink" Target="http://www.galpoianavladicai.ro/" TargetMode="External"/><Relationship Id="rId19" Type="http://schemas.openxmlformats.org/officeDocument/2006/relationships/hyperlink" Target="http://www.codriihertei.ro/" TargetMode="External"/><Relationship Id="rId224" Type="http://schemas.openxmlformats.org/officeDocument/2006/relationships/hyperlink" Target="http://www.galsiretmoldova.ro/" TargetMode="External"/><Relationship Id="rId14" Type="http://schemas.openxmlformats.org/officeDocument/2006/relationships/hyperlink" Target="http://www.jiuromanati.ro/" TargetMode="External"/><Relationship Id="rId30" Type="http://schemas.openxmlformats.org/officeDocument/2006/relationships/hyperlink" Target="http://www.galmuscel.ro/" TargetMode="External"/><Relationship Id="rId35" Type="http://schemas.openxmlformats.org/officeDocument/2006/relationships/hyperlink" Target="http://www.gal-tinutulposadelor.ro/" TargetMode="External"/><Relationship Id="rId56" Type="http://schemas.openxmlformats.org/officeDocument/2006/relationships/hyperlink" Target="http://www.galmmv.ro/" TargetMode="External"/><Relationship Id="rId77" Type="http://schemas.openxmlformats.org/officeDocument/2006/relationships/hyperlink" Target="http://www.gal-histria.ro/" TargetMode="External"/><Relationship Id="rId100" Type="http://schemas.openxmlformats.org/officeDocument/2006/relationships/hyperlink" Target="http://www.galvaleabudureasca.ro/" TargetMode="External"/><Relationship Id="rId105" Type="http://schemas.openxmlformats.org/officeDocument/2006/relationships/hyperlink" Target="http://www.tarafagetului.ro/" TargetMode="External"/><Relationship Id="rId126" Type="http://schemas.openxmlformats.org/officeDocument/2006/relationships/hyperlink" Target="http://www.galbn.ro/" TargetMode="External"/><Relationship Id="rId147" Type="http://schemas.openxmlformats.org/officeDocument/2006/relationships/hyperlink" Target="http://www.galtecuci.ro/" TargetMode="External"/><Relationship Id="rId168" Type="http://schemas.openxmlformats.org/officeDocument/2006/relationships/hyperlink" Target="http://www.galregiuneavlasca.ro/" TargetMode="External"/><Relationship Id="rId8" Type="http://schemas.openxmlformats.org/officeDocument/2006/relationships/hyperlink" Target="http://www.galsegarcea.ro/" TargetMode="External"/><Relationship Id="rId51" Type="http://schemas.openxmlformats.org/officeDocument/2006/relationships/hyperlink" Target="http://www.sovidek-hegyalja.ro/" TargetMode="External"/><Relationship Id="rId72" Type="http://schemas.openxmlformats.org/officeDocument/2006/relationships/hyperlink" Target="http://www.galsomestransilvan.ro/" TargetMode="External"/><Relationship Id="rId93" Type="http://schemas.openxmlformats.org/officeDocument/2006/relationships/hyperlink" Target="http://www.valeamostistei.ro/" TargetMode="External"/><Relationship Id="rId98" Type="http://schemas.openxmlformats.org/officeDocument/2006/relationships/hyperlink" Target="http://www.crasnabarcau.ro/" TargetMode="External"/><Relationship Id="rId121" Type="http://schemas.openxmlformats.org/officeDocument/2006/relationships/hyperlink" Target="http://www.galcodrumoma.ro/" TargetMode="External"/><Relationship Id="rId142" Type="http://schemas.openxmlformats.org/officeDocument/2006/relationships/hyperlink" Target="http://www.galvaleaslanicului.ro/" TargetMode="External"/><Relationship Id="rId163" Type="http://schemas.openxmlformats.org/officeDocument/2006/relationships/hyperlink" Target="http://www.galecolegoltdunare.org.ro/" TargetMode="External"/><Relationship Id="rId184" Type="http://schemas.openxmlformats.org/officeDocument/2006/relationships/hyperlink" Target="http://www.podgoriapanciu.ro/" TargetMode="External"/><Relationship Id="rId189" Type="http://schemas.openxmlformats.org/officeDocument/2006/relationships/hyperlink" Target="http://galbanatuldenord.ro/" TargetMode="External"/><Relationship Id="rId219" Type="http://schemas.openxmlformats.org/officeDocument/2006/relationships/hyperlink" Target="http://www.vtz.ro/" TargetMode="External"/><Relationship Id="rId3" Type="http://schemas.openxmlformats.org/officeDocument/2006/relationships/hyperlink" Target="http://www.gal-dms.ro/" TargetMode="External"/><Relationship Id="rId214" Type="http://schemas.openxmlformats.org/officeDocument/2006/relationships/hyperlink" Target="http://gal-dsgh.ro/" TargetMode="External"/><Relationship Id="rId230" Type="http://schemas.openxmlformats.org/officeDocument/2006/relationships/hyperlink" Target="http://www.gal-valea-trotusului.ro/" TargetMode="External"/><Relationship Id="rId25" Type="http://schemas.openxmlformats.org/officeDocument/2006/relationships/hyperlink" Target="http://www.galvaleaprutului.ro/" TargetMode="External"/><Relationship Id="rId46" Type="http://schemas.openxmlformats.org/officeDocument/2006/relationships/hyperlink" Target="http://www.galmuntiimacinului.ro/" TargetMode="External"/><Relationship Id="rId67" Type="http://schemas.openxmlformats.org/officeDocument/2006/relationships/hyperlink" Target="http://www.galcricovprovitaprahova.ro/" TargetMode="External"/><Relationship Id="rId116" Type="http://schemas.openxmlformats.org/officeDocument/2006/relationships/hyperlink" Target="http://www.galpodgoriaminismaderat.ro/" TargetMode="External"/><Relationship Id="rId137" Type="http://schemas.openxmlformats.org/officeDocument/2006/relationships/hyperlink" Target="http://www.galcrivatuldesud-est.ro/" TargetMode="External"/><Relationship Id="rId158" Type="http://schemas.openxmlformats.org/officeDocument/2006/relationships/hyperlink" Target="http://www.gal-ceahlau.ro/" TargetMode="External"/><Relationship Id="rId20" Type="http://schemas.openxmlformats.org/officeDocument/2006/relationships/hyperlink" Target="http://www.colinele-moldovei.ro/" TargetMode="External"/><Relationship Id="rId41" Type="http://schemas.openxmlformats.org/officeDocument/2006/relationships/hyperlink" Target="http://www.galmarginimeasibiului.ro/" TargetMode="External"/><Relationship Id="rId62" Type="http://schemas.openxmlformats.org/officeDocument/2006/relationships/hyperlink" Target="http://www.bucegileaota.ro/" TargetMode="External"/><Relationship Id="rId83" Type="http://schemas.openxmlformats.org/officeDocument/2006/relationships/hyperlink" Target="http://www.angustia.ro/" TargetMode="External"/><Relationship Id="rId88" Type="http://schemas.openxmlformats.org/officeDocument/2006/relationships/hyperlink" Target="http://www.gal-castra-traiana.ro/" TargetMode="External"/><Relationship Id="rId111" Type="http://schemas.openxmlformats.org/officeDocument/2006/relationships/hyperlink" Target="http://www.galvam.ro/" TargetMode="External"/><Relationship Id="rId132" Type="http://schemas.openxmlformats.org/officeDocument/2006/relationships/hyperlink" Target="http://www.galmvs.ro/" TargetMode="External"/><Relationship Id="rId153" Type="http://schemas.openxmlformats.org/officeDocument/2006/relationships/hyperlink" Target="http://www.galgiurgiuest.ro/" TargetMode="External"/><Relationship Id="rId174" Type="http://schemas.openxmlformats.org/officeDocument/2006/relationships/hyperlink" Target="http://www.galterasabrailei.ro/" TargetMode="External"/><Relationship Id="rId179" Type="http://schemas.openxmlformats.org/officeDocument/2006/relationships/hyperlink" Target="http://www.galtinutulbucovinei.ro/" TargetMode="External"/><Relationship Id="rId195" Type="http://schemas.openxmlformats.org/officeDocument/2006/relationships/hyperlink" Target="http://www.agal.ro/gal-plaiuri-prahovene" TargetMode="External"/><Relationship Id="rId209" Type="http://schemas.openxmlformats.org/officeDocument/2006/relationships/hyperlink" Target="https://gal-caras-timis.ro/" TargetMode="External"/><Relationship Id="rId190" Type="http://schemas.openxmlformats.org/officeDocument/2006/relationships/hyperlink" Target="http://www.galcolinelerecas.com/" TargetMode="External"/><Relationship Id="rId204" Type="http://schemas.openxmlformats.org/officeDocument/2006/relationships/hyperlink" Target="http://www.agal.ro/gal-asociatia-pentru-dezvoltarea-rurala-giurgiu-nord" TargetMode="External"/><Relationship Id="rId220" Type="http://schemas.openxmlformats.org/officeDocument/2006/relationships/hyperlink" Target="http://www.galmoldoprut.ro/" TargetMode="External"/><Relationship Id="rId225" Type="http://schemas.openxmlformats.org/officeDocument/2006/relationships/hyperlink" Target="http://www.galulmusmontana.ro/" TargetMode="External"/><Relationship Id="rId15" Type="http://schemas.openxmlformats.org/officeDocument/2006/relationships/hyperlink" Target="http://www.tarnava-mare.ro/" TargetMode="External"/><Relationship Id="rId36" Type="http://schemas.openxmlformats.org/officeDocument/2006/relationships/hyperlink" Target="http://www.galsargetia.ro/" TargetMode="External"/><Relationship Id="rId57" Type="http://schemas.openxmlformats.org/officeDocument/2006/relationships/hyperlink" Target="http://www.galvranceasudest.ro/" TargetMode="External"/><Relationship Id="rId106" Type="http://schemas.openxmlformats.org/officeDocument/2006/relationships/hyperlink" Target="http://www.galbanatvest.ro/" TargetMode="External"/><Relationship Id="rId127" Type="http://schemas.openxmlformats.org/officeDocument/2006/relationships/hyperlink" Target="http://www.birgau-calimani.ro/" TargetMode="External"/><Relationship Id="rId10" Type="http://schemas.openxmlformats.org/officeDocument/2006/relationships/hyperlink" Target="http://www.campiaromanatilor.ro/" TargetMode="External"/><Relationship Id="rId31" Type="http://schemas.openxmlformats.org/officeDocument/2006/relationships/hyperlink" Target="http://www.drumulcarelor.ro/" TargetMode="External"/><Relationship Id="rId52" Type="http://schemas.openxmlformats.org/officeDocument/2006/relationships/hyperlink" Target="http://www.g10.ro/" TargetMode="External"/><Relationship Id="rId73" Type="http://schemas.openxmlformats.org/officeDocument/2006/relationships/hyperlink" Target="http://www.napocaporolissum.ro/" TargetMode="External"/><Relationship Id="rId78" Type="http://schemas.openxmlformats.org/officeDocument/2006/relationships/hyperlink" Target="http://www.galdc.ro/" TargetMode="External"/><Relationship Id="rId94" Type="http://schemas.openxmlformats.org/officeDocument/2006/relationships/hyperlink" Target="http://www.colineleprahovei.ro/" TargetMode="External"/><Relationship Id="rId99" Type="http://schemas.openxmlformats.org/officeDocument/2006/relationships/hyperlink" Target="http://www.galtovishat.ro/" TargetMode="External"/><Relationship Id="rId101" Type="http://schemas.openxmlformats.org/officeDocument/2006/relationships/hyperlink" Target="http://www.galvalearimnicului.ro/" TargetMode="External"/><Relationship Id="rId122" Type="http://schemas.openxmlformats.org/officeDocument/2006/relationships/hyperlink" Target="http://www.galpadureacraiului.ro/" TargetMode="External"/><Relationship Id="rId143" Type="http://schemas.openxmlformats.org/officeDocument/2006/relationships/hyperlink" Target="http://www.gallidercluj.ro/" TargetMode="External"/><Relationship Id="rId148" Type="http://schemas.openxmlformats.org/officeDocument/2006/relationships/hyperlink" Target="http://www.gal-covurlui.ro/" TargetMode="External"/><Relationship Id="rId164" Type="http://schemas.openxmlformats.org/officeDocument/2006/relationships/hyperlink" Target="http://www.galdelavedealaoltet.ro/" TargetMode="External"/><Relationship Id="rId169" Type="http://schemas.openxmlformats.org/officeDocument/2006/relationships/hyperlink" Target="http://www.galdunareadesud.ro/" TargetMode="External"/><Relationship Id="rId185" Type="http://schemas.openxmlformats.org/officeDocument/2006/relationships/hyperlink" Target="http://www.galplatoulmehedinti.ro/" TargetMode="External"/><Relationship Id="rId4" Type="http://schemas.openxmlformats.org/officeDocument/2006/relationships/hyperlink" Target="http://www.leadermuresean.ro/" TargetMode="External"/><Relationship Id="rId9" Type="http://schemas.openxmlformats.org/officeDocument/2006/relationships/hyperlink" Target="http://www.galluncajiului.ro/" TargetMode="External"/><Relationship Id="rId180" Type="http://schemas.openxmlformats.org/officeDocument/2006/relationships/hyperlink" Target="http://www.bucovinademunte.ro/" TargetMode="External"/><Relationship Id="rId210" Type="http://schemas.openxmlformats.org/officeDocument/2006/relationships/hyperlink" Target="http://www.agal.ro/gal-calugara" TargetMode="External"/><Relationship Id="rId215" Type="http://schemas.openxmlformats.org/officeDocument/2006/relationships/hyperlink" Target="http://www.galadakaleh.ro/" TargetMode="External"/><Relationship Id="rId26" Type="http://schemas.openxmlformats.org/officeDocument/2006/relationships/hyperlink" Target="http://www.galsomescodru.ro/" TargetMode="External"/><Relationship Id="rId231" Type="http://schemas.openxmlformats.org/officeDocument/2006/relationships/hyperlink" Target="http://www.galconfluentemoldave.ro/" TargetMode="External"/><Relationship Id="rId47" Type="http://schemas.openxmlformats.org/officeDocument/2006/relationships/hyperlink" Target="http://www.galoameniideltei.ro/" TargetMode="External"/><Relationship Id="rId68" Type="http://schemas.openxmlformats.org/officeDocument/2006/relationships/hyperlink" Target="http://www.galil.ro/" TargetMode="External"/><Relationship Id="rId89" Type="http://schemas.openxmlformats.org/officeDocument/2006/relationships/hyperlink" Target="http://www.gal-clisuradunarii.ro/" TargetMode="External"/><Relationship Id="rId112" Type="http://schemas.openxmlformats.org/officeDocument/2006/relationships/hyperlink" Target="http://www.tarasecaselor.ro/" TargetMode="External"/><Relationship Id="rId133" Type="http://schemas.openxmlformats.org/officeDocument/2006/relationships/hyperlink" Target="http://www.curburacarpatilor.ro/" TargetMode="External"/><Relationship Id="rId154" Type="http://schemas.openxmlformats.org/officeDocument/2006/relationships/hyperlink" Target="http://www.galcheilesohodolului.ro/" TargetMode="External"/><Relationship Id="rId175" Type="http://schemas.openxmlformats.org/officeDocument/2006/relationships/hyperlink" Target="http://www.gal-mvc.ro/" TargetMode="External"/><Relationship Id="rId196" Type="http://schemas.openxmlformats.org/officeDocument/2006/relationships/hyperlink" Target="http://www.agal.ro/gal-plaiurile-ramidavei-" TargetMode="External"/><Relationship Id="rId200" Type="http://schemas.openxmlformats.org/officeDocument/2006/relationships/hyperlink" Target="http://www.galmhsud.ro/" TargetMode="External"/><Relationship Id="rId16" Type="http://schemas.openxmlformats.org/officeDocument/2006/relationships/hyperlink" Target="http://www.zonadecampie.ro/" TargetMode="External"/><Relationship Id="rId221" Type="http://schemas.openxmlformats.org/officeDocument/2006/relationships/hyperlink" Target="http://www.galpoduinalt.ro/" TargetMode="External"/><Relationship Id="rId37" Type="http://schemas.openxmlformats.org/officeDocument/2006/relationships/hyperlink" Target="http://www.tarahategului-tinutulpadurenilor-gal.ro/" TargetMode="External"/><Relationship Id="rId58" Type="http://schemas.openxmlformats.org/officeDocument/2006/relationships/hyperlink" Target="http://www.tara-vrancei.ro/" TargetMode="External"/><Relationship Id="rId79" Type="http://schemas.openxmlformats.org/officeDocument/2006/relationships/hyperlink" Target="http://www.galconstantacentru.ro/" TargetMode="External"/><Relationship Id="rId102" Type="http://schemas.openxmlformats.org/officeDocument/2006/relationships/hyperlink" Target="http://www.tinutulvieisivinului.ro/" TargetMode="External"/><Relationship Id="rId123" Type="http://schemas.openxmlformats.org/officeDocument/2006/relationships/hyperlink" Target="http://www.galmunteleses.ro/" TargetMode="External"/><Relationship Id="rId144" Type="http://schemas.openxmlformats.org/officeDocument/2006/relationships/hyperlink" Target="http://www.ogoarelevlasiei.ro/" TargetMode="External"/><Relationship Id="rId90" Type="http://schemas.openxmlformats.org/officeDocument/2006/relationships/hyperlink" Target="http://www.poartaalmajului.ro/" TargetMode="External"/><Relationship Id="rId165" Type="http://schemas.openxmlformats.org/officeDocument/2006/relationships/hyperlink" Target="http://www.galvgb.ro/" TargetMode="External"/><Relationship Id="rId186" Type="http://schemas.openxmlformats.org/officeDocument/2006/relationships/hyperlink" Target="https://tinutulclosani.wordpress.com/" TargetMode="External"/><Relationship Id="rId211" Type="http://schemas.openxmlformats.org/officeDocument/2006/relationships/hyperlink" Target="http://www.agal.ro/gal-tara-beiusului" TargetMode="External"/><Relationship Id="rId232" Type="http://schemas.openxmlformats.org/officeDocument/2006/relationships/hyperlink" Target="http://www.galcodriipascanilor.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59999389629810485"/>
  </sheetPr>
  <dimension ref="A1:BT2132"/>
  <sheetViews>
    <sheetView tabSelected="1" zoomScale="70" zoomScaleNormal="70" workbookViewId="0">
      <pane xSplit="2" ySplit="5" topLeftCell="C1249" activePane="bottomRight" state="frozen"/>
      <selection pane="topRight" activeCell="C1" sqref="C1"/>
      <selection pane="bottomLeft" activeCell="A10" sqref="A10"/>
      <selection pane="bottomRight" activeCell="AE1252" sqref="AE1252"/>
    </sheetView>
  </sheetViews>
  <sheetFormatPr defaultRowHeight="15" x14ac:dyDescent="0.25"/>
  <cols>
    <col min="1" max="1" width="4.5703125" style="1" customWidth="1"/>
    <col min="2" max="2" width="23.140625" style="5" customWidth="1"/>
    <col min="3" max="3" width="10.85546875" style="5" customWidth="1"/>
    <col min="4" max="4" width="9.85546875" style="4" customWidth="1"/>
    <col min="5" max="5" width="15.85546875" style="26" customWidth="1"/>
    <col min="6" max="6" width="12.5703125" style="3" customWidth="1"/>
    <col min="7" max="7" width="11.5703125" style="11" customWidth="1"/>
    <col min="8" max="8" width="12" style="11" customWidth="1"/>
    <col min="9" max="9" width="11.85546875" style="11" customWidth="1"/>
    <col min="10" max="11" width="12.85546875" style="11" customWidth="1"/>
    <col min="12" max="12" width="11.7109375" style="11" customWidth="1"/>
    <col min="13" max="13" width="13.140625" style="11" customWidth="1"/>
    <col min="14" max="14" width="12.140625" style="11" customWidth="1"/>
    <col min="15" max="15" width="12.5703125" style="11" customWidth="1"/>
    <col min="16" max="16" width="11.85546875" style="11" customWidth="1"/>
    <col min="17" max="17" width="11.28515625" style="11" customWidth="1"/>
    <col min="18" max="18" width="12.85546875" style="11" customWidth="1"/>
    <col min="19" max="19" width="12" style="11" customWidth="1"/>
    <col min="20" max="20" width="10.5703125" style="11" customWidth="1"/>
    <col min="21" max="21" width="11.140625" style="11" customWidth="1"/>
    <col min="22" max="22" width="9.28515625" style="11" customWidth="1"/>
    <col min="23" max="23" width="11.5703125" style="11" customWidth="1"/>
    <col min="24" max="24" width="11.42578125" style="11" customWidth="1"/>
    <col min="25" max="25" width="11.140625" style="11" customWidth="1"/>
    <col min="26" max="26" width="11" style="11" customWidth="1"/>
    <col min="27" max="27" width="28.7109375" style="11" bestFit="1" customWidth="1"/>
    <col min="28" max="28" width="12.42578125" style="3" customWidth="1"/>
    <col min="29" max="29" width="10.28515625" customWidth="1"/>
    <col min="30" max="30" width="14.140625" style="41" customWidth="1"/>
    <col min="31" max="31" width="34.140625" customWidth="1"/>
  </cols>
  <sheetData>
    <row r="1" spans="1:33" ht="18.75" x14ac:dyDescent="0.25">
      <c r="A1" s="4"/>
      <c r="B1" s="9" t="s">
        <v>1252</v>
      </c>
      <c r="C1" s="2"/>
      <c r="D1" s="2"/>
      <c r="E1" s="8"/>
      <c r="F1" s="8"/>
      <c r="G1" s="12"/>
      <c r="H1" s="13"/>
      <c r="I1" s="13"/>
    </row>
    <row r="2" spans="1:33" x14ac:dyDescent="0.25">
      <c r="A2" s="4"/>
      <c r="B2" s="4"/>
      <c r="C2" s="4"/>
      <c r="E2" s="8"/>
      <c r="F2" s="4"/>
      <c r="G2" s="13"/>
      <c r="H2" s="13"/>
      <c r="I2" s="13"/>
    </row>
    <row r="3" spans="1:33" ht="15.75" thickBot="1" x14ac:dyDescent="0.3">
      <c r="A3" s="4"/>
      <c r="B3" s="4"/>
      <c r="C3" s="4"/>
      <c r="E3" s="8"/>
      <c r="F3" s="4"/>
      <c r="G3" s="13"/>
      <c r="H3" s="13"/>
      <c r="I3" s="13"/>
    </row>
    <row r="4" spans="1:33" ht="15" customHeight="1" x14ac:dyDescent="0.25">
      <c r="A4" s="714" t="s">
        <v>0</v>
      </c>
      <c r="B4" s="716" t="s">
        <v>1</v>
      </c>
      <c r="C4" s="716" t="s">
        <v>2</v>
      </c>
      <c r="D4" s="724" t="s">
        <v>770</v>
      </c>
      <c r="E4" s="121"/>
      <c r="F4" s="122"/>
      <c r="G4" s="123" t="s">
        <v>3</v>
      </c>
      <c r="H4" s="124" t="s">
        <v>4</v>
      </c>
      <c r="I4" s="124" t="s">
        <v>5</v>
      </c>
      <c r="J4" s="124" t="s">
        <v>6</v>
      </c>
      <c r="K4" s="124" t="s">
        <v>7</v>
      </c>
      <c r="L4" s="124" t="s">
        <v>8</v>
      </c>
      <c r="M4" s="124" t="s">
        <v>9</v>
      </c>
      <c r="N4" s="124" t="s">
        <v>10</v>
      </c>
      <c r="O4" s="124" t="s">
        <v>1247</v>
      </c>
      <c r="P4" s="124" t="s">
        <v>1248</v>
      </c>
      <c r="Q4" s="124" t="s">
        <v>1249</v>
      </c>
      <c r="R4" s="124" t="s">
        <v>1250</v>
      </c>
      <c r="S4" s="124" t="s">
        <v>3</v>
      </c>
      <c r="T4" s="124" t="s">
        <v>4</v>
      </c>
      <c r="U4" s="124" t="s">
        <v>5</v>
      </c>
      <c r="V4" s="124" t="s">
        <v>6</v>
      </c>
      <c r="W4" s="124" t="s">
        <v>7</v>
      </c>
      <c r="X4" s="124" t="s">
        <v>8</v>
      </c>
      <c r="Y4" s="124" t="s">
        <v>9</v>
      </c>
      <c r="Z4" s="124" t="s">
        <v>10</v>
      </c>
      <c r="AA4" s="718" t="s">
        <v>1409</v>
      </c>
      <c r="AB4" s="125"/>
      <c r="AC4" s="720" t="s">
        <v>1074</v>
      </c>
      <c r="AD4" s="722" t="s">
        <v>1571</v>
      </c>
      <c r="AE4" s="712" t="s">
        <v>1073</v>
      </c>
      <c r="AF4" s="126"/>
      <c r="AG4" s="126"/>
    </row>
    <row r="5" spans="1:33" s="10" customFormat="1" ht="60" x14ac:dyDescent="0.25">
      <c r="A5" s="715"/>
      <c r="B5" s="717"/>
      <c r="C5" s="717"/>
      <c r="D5" s="725"/>
      <c r="E5" s="127" t="s">
        <v>1570</v>
      </c>
      <c r="F5" s="128" t="s">
        <v>11</v>
      </c>
      <c r="G5" s="129" t="s">
        <v>12</v>
      </c>
      <c r="H5" s="129" t="s">
        <v>12</v>
      </c>
      <c r="I5" s="129" t="s">
        <v>769</v>
      </c>
      <c r="J5" s="129" t="s">
        <v>769</v>
      </c>
      <c r="K5" s="129" t="s">
        <v>769</v>
      </c>
      <c r="L5" s="129" t="s">
        <v>769</v>
      </c>
      <c r="M5" s="129" t="s">
        <v>769</v>
      </c>
      <c r="N5" s="129" t="s">
        <v>769</v>
      </c>
      <c r="O5" s="129" t="s">
        <v>1251</v>
      </c>
      <c r="P5" s="129" t="s">
        <v>1251</v>
      </c>
      <c r="Q5" s="129" t="s">
        <v>1251</v>
      </c>
      <c r="R5" s="129" t="s">
        <v>1251</v>
      </c>
      <c r="S5" s="129" t="s">
        <v>1251</v>
      </c>
      <c r="T5" s="129" t="s">
        <v>1251</v>
      </c>
      <c r="U5" s="129" t="s">
        <v>1251</v>
      </c>
      <c r="V5" s="129" t="s">
        <v>1251</v>
      </c>
      <c r="W5" s="129" t="s">
        <v>1251</v>
      </c>
      <c r="X5" s="129" t="s">
        <v>1251</v>
      </c>
      <c r="Y5" s="129" t="s">
        <v>1251</v>
      </c>
      <c r="Z5" s="129" t="s">
        <v>1251</v>
      </c>
      <c r="AA5" s="719"/>
      <c r="AB5" s="130" t="s">
        <v>13</v>
      </c>
      <c r="AC5" s="721"/>
      <c r="AD5" s="723"/>
      <c r="AE5" s="713"/>
      <c r="AF5" s="131"/>
      <c r="AG5" s="131"/>
    </row>
    <row r="6" spans="1:33" ht="15" hidden="1" customHeight="1" x14ac:dyDescent="0.25">
      <c r="A6" s="513">
        <v>1</v>
      </c>
      <c r="B6" s="510" t="s">
        <v>14</v>
      </c>
      <c r="C6" s="516" t="s">
        <v>15</v>
      </c>
      <c r="D6" s="522" t="s">
        <v>918</v>
      </c>
      <c r="E6" s="519">
        <v>1671707</v>
      </c>
      <c r="F6" s="132" t="s">
        <v>966</v>
      </c>
      <c r="G6" s="84"/>
      <c r="H6" s="133"/>
      <c r="I6" s="133">
        <v>140000</v>
      </c>
      <c r="J6" s="134"/>
      <c r="K6" s="133"/>
      <c r="L6" s="134"/>
      <c r="M6" s="134"/>
      <c r="N6" s="133"/>
      <c r="O6" s="133"/>
      <c r="P6" s="133"/>
      <c r="Q6" s="133"/>
      <c r="R6" s="133"/>
      <c r="S6" s="133"/>
      <c r="T6" s="133"/>
      <c r="U6" s="133"/>
      <c r="V6" s="133"/>
      <c r="W6" s="133"/>
      <c r="X6" s="133"/>
      <c r="Y6" s="133"/>
      <c r="Z6" s="133"/>
      <c r="AA6" s="133">
        <v>140000</v>
      </c>
      <c r="AB6" s="135" t="s">
        <v>771</v>
      </c>
      <c r="AC6" s="136">
        <v>1</v>
      </c>
      <c r="AD6" s="137">
        <v>140000</v>
      </c>
      <c r="AE6" s="136"/>
      <c r="AF6" s="126"/>
      <c r="AG6" s="126"/>
    </row>
    <row r="7" spans="1:33" hidden="1" x14ac:dyDescent="0.25">
      <c r="A7" s="514"/>
      <c r="B7" s="511"/>
      <c r="C7" s="517"/>
      <c r="D7" s="630"/>
      <c r="E7" s="520"/>
      <c r="F7" s="132" t="s">
        <v>967</v>
      </c>
      <c r="G7" s="84"/>
      <c r="H7" s="133"/>
      <c r="I7" s="133">
        <v>855608</v>
      </c>
      <c r="J7" s="133"/>
      <c r="K7" s="133"/>
      <c r="L7" s="133"/>
      <c r="M7" s="133"/>
      <c r="N7" s="133"/>
      <c r="O7" s="133"/>
      <c r="P7" s="133"/>
      <c r="Q7" s="133"/>
      <c r="R7" s="133"/>
      <c r="S7" s="133"/>
      <c r="T7" s="133"/>
      <c r="U7" s="133"/>
      <c r="V7" s="133"/>
      <c r="W7" s="133"/>
      <c r="X7" s="133"/>
      <c r="Y7" s="133"/>
      <c r="Z7" s="133"/>
      <c r="AA7" s="133">
        <v>855608</v>
      </c>
      <c r="AB7" s="135" t="s">
        <v>771</v>
      </c>
      <c r="AC7" s="136">
        <v>11</v>
      </c>
      <c r="AD7" s="137">
        <v>841650</v>
      </c>
      <c r="AE7" s="136"/>
      <c r="AF7" s="126"/>
      <c r="AG7" s="126"/>
    </row>
    <row r="8" spans="1:33" hidden="1" x14ac:dyDescent="0.25">
      <c r="A8" s="514"/>
      <c r="B8" s="511"/>
      <c r="C8" s="517"/>
      <c r="D8" s="630"/>
      <c r="E8" s="520"/>
      <c r="F8" s="132" t="s">
        <v>968</v>
      </c>
      <c r="G8" s="84"/>
      <c r="H8" s="133"/>
      <c r="I8" s="133"/>
      <c r="J8" s="133"/>
      <c r="K8" s="133">
        <v>100000</v>
      </c>
      <c r="L8" s="133"/>
      <c r="M8" s="133"/>
      <c r="N8" s="133"/>
      <c r="O8" s="133"/>
      <c r="P8" s="133"/>
      <c r="Q8" s="133"/>
      <c r="R8" s="133"/>
      <c r="S8" s="133"/>
      <c r="T8" s="133"/>
      <c r="U8" s="133"/>
      <c r="V8" s="133"/>
      <c r="W8" s="133"/>
      <c r="X8" s="133"/>
      <c r="Y8" s="133"/>
      <c r="Z8" s="133"/>
      <c r="AA8" s="133">
        <v>100000</v>
      </c>
      <c r="AB8" s="135" t="s">
        <v>771</v>
      </c>
      <c r="AC8" s="136">
        <v>4</v>
      </c>
      <c r="AD8" s="137">
        <v>98188</v>
      </c>
      <c r="AE8" s="136"/>
      <c r="AF8" s="126"/>
      <c r="AG8" s="126"/>
    </row>
    <row r="9" spans="1:33" hidden="1" x14ac:dyDescent="0.25">
      <c r="A9" s="514"/>
      <c r="B9" s="511"/>
      <c r="C9" s="517"/>
      <c r="D9" s="630"/>
      <c r="E9" s="520"/>
      <c r="F9" s="132" t="s">
        <v>969</v>
      </c>
      <c r="G9" s="84"/>
      <c r="H9" s="133"/>
      <c r="I9" s="133"/>
      <c r="J9" s="133"/>
      <c r="K9" s="133"/>
      <c r="L9" s="133"/>
      <c r="M9" s="133"/>
      <c r="N9" s="133"/>
      <c r="O9" s="133"/>
      <c r="P9" s="133"/>
      <c r="Q9" s="133"/>
      <c r="R9" s="133"/>
      <c r="S9" s="133">
        <v>40000</v>
      </c>
      <c r="T9" s="133"/>
      <c r="U9" s="133"/>
      <c r="V9" s="133"/>
      <c r="W9" s="133"/>
      <c r="X9" s="133"/>
      <c r="Y9" s="133"/>
      <c r="Z9" s="133"/>
      <c r="AA9" s="133">
        <v>40000</v>
      </c>
      <c r="AB9" s="135" t="s">
        <v>771</v>
      </c>
      <c r="AC9" s="136"/>
      <c r="AD9" s="137"/>
      <c r="AE9" s="136"/>
      <c r="AF9" s="126"/>
      <c r="AG9" s="126"/>
    </row>
    <row r="10" spans="1:33" hidden="1" x14ac:dyDescent="0.25">
      <c r="A10" s="514"/>
      <c r="B10" s="511"/>
      <c r="C10" s="517"/>
      <c r="D10" s="630"/>
      <c r="E10" s="520"/>
      <c r="F10" s="132" t="s">
        <v>970</v>
      </c>
      <c r="G10" s="138"/>
      <c r="H10" s="133"/>
      <c r="I10" s="133"/>
      <c r="J10" s="133"/>
      <c r="K10" s="133"/>
      <c r="L10" s="133"/>
      <c r="M10" s="133"/>
      <c r="N10" s="133">
        <v>223798</v>
      </c>
      <c r="O10" s="133"/>
      <c r="P10" s="133"/>
      <c r="Q10" s="133"/>
      <c r="R10" s="133">
        <v>223798</v>
      </c>
      <c r="S10" s="133"/>
      <c r="T10" s="133"/>
      <c r="U10" s="133"/>
      <c r="V10" s="133"/>
      <c r="W10" s="133"/>
      <c r="X10" s="133"/>
      <c r="Y10" s="133"/>
      <c r="Z10" s="133"/>
      <c r="AA10" s="133">
        <v>223798</v>
      </c>
      <c r="AB10" s="135" t="s">
        <v>771</v>
      </c>
      <c r="AC10" s="136"/>
      <c r="AD10" s="137"/>
      <c r="AE10" s="136" t="s">
        <v>1462</v>
      </c>
      <c r="AF10" s="126"/>
      <c r="AG10" s="126"/>
    </row>
    <row r="11" spans="1:33" hidden="1" x14ac:dyDescent="0.25">
      <c r="A11" s="514"/>
      <c r="B11" s="511"/>
      <c r="C11" s="517"/>
      <c r="D11" s="630"/>
      <c r="E11" s="520"/>
      <c r="F11" s="132" t="s">
        <v>971</v>
      </c>
      <c r="G11" s="84"/>
      <c r="H11" s="133"/>
      <c r="I11" s="133"/>
      <c r="J11" s="133">
        <v>210000</v>
      </c>
      <c r="K11" s="133"/>
      <c r="L11" s="133">
        <v>195000</v>
      </c>
      <c r="M11" s="133"/>
      <c r="N11" s="133">
        <v>165000</v>
      </c>
      <c r="O11" s="133"/>
      <c r="P11" s="133">
        <v>150000</v>
      </c>
      <c r="Q11" s="133"/>
      <c r="R11" s="133"/>
      <c r="S11" s="133"/>
      <c r="T11" s="133"/>
      <c r="U11" s="133"/>
      <c r="V11" s="133"/>
      <c r="W11" s="133"/>
      <c r="X11" s="133"/>
      <c r="Y11" s="133"/>
      <c r="Z11" s="133"/>
      <c r="AA11" s="133">
        <v>210000</v>
      </c>
      <c r="AB11" s="135" t="s">
        <v>771</v>
      </c>
      <c r="AC11" s="136">
        <v>4</v>
      </c>
      <c r="AD11" s="137">
        <v>60000</v>
      </c>
      <c r="AE11" s="136" t="s">
        <v>1463</v>
      </c>
      <c r="AF11" s="126"/>
      <c r="AG11" s="126"/>
    </row>
    <row r="12" spans="1:33" hidden="1" x14ac:dyDescent="0.25">
      <c r="A12" s="515"/>
      <c r="B12" s="512"/>
      <c r="C12" s="518"/>
      <c r="D12" s="631"/>
      <c r="E12" s="521"/>
      <c r="F12" s="139" t="s">
        <v>972</v>
      </c>
      <c r="G12" s="17"/>
      <c r="H12" s="140"/>
      <c r="I12" s="140"/>
      <c r="J12" s="140"/>
      <c r="K12" s="140"/>
      <c r="L12" s="140"/>
      <c r="M12" s="140">
        <v>90000</v>
      </c>
      <c r="N12" s="140"/>
      <c r="O12" s="140"/>
      <c r="P12" s="140"/>
      <c r="Q12" s="140">
        <v>54191</v>
      </c>
      <c r="R12" s="140"/>
      <c r="S12" s="140"/>
      <c r="T12" s="140"/>
      <c r="U12" s="140"/>
      <c r="V12" s="140"/>
      <c r="W12" s="140"/>
      <c r="X12" s="140"/>
      <c r="Y12" s="140"/>
      <c r="Z12" s="140"/>
      <c r="AA12" s="140">
        <v>90000</v>
      </c>
      <c r="AB12" s="135" t="s">
        <v>771</v>
      </c>
      <c r="AC12" s="136">
        <v>2</v>
      </c>
      <c r="AD12" s="137">
        <v>35809</v>
      </c>
      <c r="AE12" s="136" t="s">
        <v>1464</v>
      </c>
      <c r="AF12" s="126"/>
      <c r="AG12" s="126"/>
    </row>
    <row r="13" spans="1:33" hidden="1" x14ac:dyDescent="0.25">
      <c r="A13" s="141"/>
      <c r="B13" s="21" t="s">
        <v>16</v>
      </c>
      <c r="C13" s="21"/>
      <c r="D13" s="20"/>
      <c r="E13" s="20"/>
      <c r="F13" s="142"/>
      <c r="G13" s="143"/>
      <c r="H13" s="144"/>
      <c r="I13" s="144"/>
      <c r="J13" s="144"/>
      <c r="K13" s="144"/>
      <c r="L13" s="144"/>
      <c r="M13" s="144"/>
      <c r="N13" s="144"/>
      <c r="O13" s="144"/>
      <c r="P13" s="144"/>
      <c r="Q13" s="144"/>
      <c r="R13" s="144"/>
      <c r="S13" s="144"/>
      <c r="T13" s="144"/>
      <c r="U13" s="144"/>
      <c r="V13" s="144"/>
      <c r="W13" s="144"/>
      <c r="X13" s="144"/>
      <c r="Y13" s="144"/>
      <c r="Z13" s="144"/>
      <c r="AA13" s="144">
        <f>SUM(AA6:AA12)</f>
        <v>1659406</v>
      </c>
      <c r="AB13" s="145">
        <f>AA13/E6</f>
        <v>0.99264165311265673</v>
      </c>
      <c r="AC13" s="136"/>
      <c r="AD13" s="137"/>
      <c r="AE13" s="136"/>
      <c r="AF13" s="126"/>
      <c r="AG13" s="126"/>
    </row>
    <row r="14" spans="1:33" hidden="1" x14ac:dyDescent="0.25">
      <c r="A14" s="513">
        <v>2</v>
      </c>
      <c r="B14" s="510" t="s">
        <v>17</v>
      </c>
      <c r="C14" s="516" t="s">
        <v>18</v>
      </c>
      <c r="D14" s="522" t="s">
        <v>919</v>
      </c>
      <c r="E14" s="519">
        <v>1039535.31</v>
      </c>
      <c r="F14" s="146" t="s">
        <v>973</v>
      </c>
      <c r="G14" s="6"/>
      <c r="H14" s="147"/>
      <c r="I14" s="147"/>
      <c r="J14" s="147">
        <v>110000</v>
      </c>
      <c r="K14" s="138"/>
      <c r="L14" s="147"/>
      <c r="M14" s="147"/>
      <c r="N14" s="148"/>
      <c r="O14" s="147"/>
      <c r="P14" s="147"/>
      <c r="Q14" s="147"/>
      <c r="R14" s="147"/>
      <c r="S14" s="147"/>
      <c r="T14" s="147"/>
      <c r="U14" s="147"/>
      <c r="V14" s="147"/>
      <c r="W14" s="147"/>
      <c r="X14" s="147"/>
      <c r="Y14" s="147"/>
      <c r="Z14" s="147"/>
      <c r="AA14" s="147">
        <v>110000</v>
      </c>
      <c r="AB14" s="149" t="s">
        <v>771</v>
      </c>
      <c r="AC14" s="136"/>
      <c r="AD14" s="137"/>
      <c r="AE14" s="136" t="s">
        <v>1113</v>
      </c>
      <c r="AF14" s="126"/>
      <c r="AG14" s="126"/>
    </row>
    <row r="15" spans="1:33" hidden="1" x14ac:dyDescent="0.25">
      <c r="A15" s="514"/>
      <c r="B15" s="511"/>
      <c r="C15" s="517"/>
      <c r="D15" s="517"/>
      <c r="E15" s="520"/>
      <c r="F15" s="132" t="s">
        <v>974</v>
      </c>
      <c r="G15" s="84"/>
      <c r="H15" s="133"/>
      <c r="I15" s="133"/>
      <c r="J15" s="133">
        <v>438588.31</v>
      </c>
      <c r="K15" s="134"/>
      <c r="L15" s="133"/>
      <c r="M15" s="133"/>
      <c r="N15" s="133"/>
      <c r="O15" s="133"/>
      <c r="P15" s="133"/>
      <c r="Q15" s="133"/>
      <c r="R15" s="133"/>
      <c r="S15" s="133"/>
      <c r="T15" s="133"/>
      <c r="U15" s="133"/>
      <c r="V15" s="133"/>
      <c r="W15" s="133"/>
      <c r="X15" s="133"/>
      <c r="Y15" s="133"/>
      <c r="Z15" s="133"/>
      <c r="AA15" s="133">
        <v>438588.31</v>
      </c>
      <c r="AB15" s="149" t="s">
        <v>771</v>
      </c>
      <c r="AC15" s="136">
        <v>3</v>
      </c>
      <c r="AD15" s="137">
        <v>255000</v>
      </c>
      <c r="AE15" s="136"/>
      <c r="AF15" s="126"/>
      <c r="AG15" s="126"/>
    </row>
    <row r="16" spans="1:33" hidden="1" x14ac:dyDescent="0.25">
      <c r="A16" s="514"/>
      <c r="B16" s="511"/>
      <c r="C16" s="517"/>
      <c r="D16" s="517"/>
      <c r="E16" s="520"/>
      <c r="F16" s="132" t="s">
        <v>975</v>
      </c>
      <c r="G16" s="84"/>
      <c r="H16" s="133"/>
      <c r="I16" s="133"/>
      <c r="J16" s="133"/>
      <c r="K16" s="133"/>
      <c r="L16" s="133"/>
      <c r="M16" s="133"/>
      <c r="N16" s="133">
        <v>70000</v>
      </c>
      <c r="O16" s="133"/>
      <c r="P16" s="133"/>
      <c r="Q16" s="133"/>
      <c r="R16" s="133">
        <v>70000</v>
      </c>
      <c r="S16" s="133"/>
      <c r="T16" s="133"/>
      <c r="U16" s="133"/>
      <c r="V16" s="133"/>
      <c r="W16" s="133"/>
      <c r="X16" s="133"/>
      <c r="Y16" s="133"/>
      <c r="Z16" s="133"/>
      <c r="AA16" s="133">
        <v>70000</v>
      </c>
      <c r="AB16" s="149" t="s">
        <v>771</v>
      </c>
      <c r="AC16" s="136"/>
      <c r="AD16" s="137"/>
      <c r="AE16" s="136"/>
      <c r="AF16" s="126"/>
      <c r="AG16" s="126"/>
    </row>
    <row r="17" spans="1:33" hidden="1" x14ac:dyDescent="0.25">
      <c r="A17" s="514"/>
      <c r="B17" s="511"/>
      <c r="C17" s="517"/>
      <c r="D17" s="517"/>
      <c r="E17" s="520"/>
      <c r="F17" s="132" t="s">
        <v>976</v>
      </c>
      <c r="G17" s="84"/>
      <c r="H17" s="133"/>
      <c r="I17" s="133"/>
      <c r="J17" s="133"/>
      <c r="K17" s="133"/>
      <c r="L17" s="133"/>
      <c r="M17" s="133"/>
      <c r="N17" s="148">
        <v>22000</v>
      </c>
      <c r="O17" s="148"/>
      <c r="P17" s="148"/>
      <c r="Q17" s="148"/>
      <c r="R17" s="148"/>
      <c r="S17" s="148"/>
      <c r="T17" s="148"/>
      <c r="U17" s="148"/>
      <c r="V17" s="148"/>
      <c r="W17" s="148"/>
      <c r="X17" s="148"/>
      <c r="Y17" s="148"/>
      <c r="Z17" s="148"/>
      <c r="AA17" s="148">
        <v>22000</v>
      </c>
      <c r="AB17" s="149" t="s">
        <v>771</v>
      </c>
      <c r="AC17" s="136"/>
      <c r="AD17" s="137"/>
      <c r="AE17" s="136"/>
      <c r="AF17" s="126"/>
      <c r="AG17" s="126"/>
    </row>
    <row r="18" spans="1:33" s="31" customFormat="1" hidden="1" x14ac:dyDescent="0.25">
      <c r="A18" s="514"/>
      <c r="B18" s="511"/>
      <c r="C18" s="517"/>
      <c r="D18" s="517"/>
      <c r="E18" s="520"/>
      <c r="F18" s="132" t="s">
        <v>977</v>
      </c>
      <c r="G18" s="84"/>
      <c r="H18" s="133"/>
      <c r="I18" s="133"/>
      <c r="J18" s="133"/>
      <c r="K18" s="133"/>
      <c r="L18" s="133"/>
      <c r="M18" s="147"/>
      <c r="N18" s="133"/>
      <c r="O18" s="147"/>
      <c r="P18" s="147"/>
      <c r="Q18" s="147"/>
      <c r="R18" s="147"/>
      <c r="S18" s="147"/>
      <c r="T18" s="147"/>
      <c r="U18" s="147"/>
      <c r="V18" s="147"/>
      <c r="W18" s="147"/>
      <c r="X18" s="147"/>
      <c r="Y18" s="147"/>
      <c r="Z18" s="147"/>
      <c r="AA18" s="147"/>
      <c r="AB18" s="149" t="s">
        <v>771</v>
      </c>
      <c r="AC18" s="150"/>
      <c r="AD18" s="151"/>
      <c r="AE18" s="150"/>
      <c r="AF18" s="152"/>
      <c r="AG18" s="152"/>
    </row>
    <row r="19" spans="1:33" hidden="1" x14ac:dyDescent="0.25">
      <c r="A19" s="514"/>
      <c r="B19" s="511"/>
      <c r="C19" s="517"/>
      <c r="D19" s="517"/>
      <c r="E19" s="520"/>
      <c r="F19" s="132" t="s">
        <v>978</v>
      </c>
      <c r="G19" s="84"/>
      <c r="H19" s="133"/>
      <c r="I19" s="133"/>
      <c r="J19" s="133"/>
      <c r="K19" s="133"/>
      <c r="L19" s="133"/>
      <c r="M19" s="133">
        <v>157225</v>
      </c>
      <c r="N19" s="133">
        <v>157225</v>
      </c>
      <c r="O19" s="133"/>
      <c r="P19" s="133"/>
      <c r="Q19" s="133"/>
      <c r="R19" s="133"/>
      <c r="S19" s="133"/>
      <c r="T19" s="133"/>
      <c r="U19" s="133"/>
      <c r="V19" s="133"/>
      <c r="W19" s="133"/>
      <c r="X19" s="133"/>
      <c r="Y19" s="133"/>
      <c r="Z19" s="133"/>
      <c r="AA19" s="133">
        <v>157225</v>
      </c>
      <c r="AB19" s="149" t="s">
        <v>771</v>
      </c>
      <c r="AC19" s="136">
        <v>2</v>
      </c>
      <c r="AD19" s="137">
        <v>30000</v>
      </c>
      <c r="AE19" s="136"/>
      <c r="AF19" s="126"/>
      <c r="AG19" s="126"/>
    </row>
    <row r="20" spans="1:33" hidden="1" x14ac:dyDescent="0.25">
      <c r="A20" s="515"/>
      <c r="B20" s="512"/>
      <c r="C20" s="518"/>
      <c r="D20" s="518"/>
      <c r="E20" s="521"/>
      <c r="F20" s="132" t="s">
        <v>1278</v>
      </c>
      <c r="G20" s="17"/>
      <c r="H20" s="140"/>
      <c r="I20" s="140"/>
      <c r="J20" s="140"/>
      <c r="K20" s="140"/>
      <c r="L20" s="140"/>
      <c r="M20" s="140">
        <v>60000</v>
      </c>
      <c r="N20" s="140">
        <v>117000</v>
      </c>
      <c r="O20" s="140"/>
      <c r="P20" s="140"/>
      <c r="Q20" s="140"/>
      <c r="R20" s="140"/>
      <c r="S20" s="140"/>
      <c r="T20" s="140"/>
      <c r="U20" s="140"/>
      <c r="V20" s="140"/>
      <c r="W20" s="140"/>
      <c r="X20" s="140"/>
      <c r="Y20" s="140"/>
      <c r="Z20" s="140"/>
      <c r="AA20" s="140">
        <v>117000</v>
      </c>
      <c r="AB20" s="149" t="s">
        <v>771</v>
      </c>
      <c r="AC20" s="136">
        <v>2</v>
      </c>
      <c r="AD20" s="137">
        <v>59983</v>
      </c>
      <c r="AE20" s="136"/>
      <c r="AF20" s="126"/>
      <c r="AG20" s="126"/>
    </row>
    <row r="21" spans="1:33" hidden="1" x14ac:dyDescent="0.25">
      <c r="A21" s="141"/>
      <c r="B21" s="153" t="s">
        <v>16</v>
      </c>
      <c r="C21" s="21"/>
      <c r="D21" s="21"/>
      <c r="E21" s="21"/>
      <c r="F21" s="142"/>
      <c r="G21" s="143"/>
      <c r="H21" s="144"/>
      <c r="I21" s="144"/>
      <c r="J21" s="144"/>
      <c r="K21" s="144"/>
      <c r="L21" s="144"/>
      <c r="M21" s="144"/>
      <c r="N21" s="144"/>
      <c r="O21" s="144"/>
      <c r="P21" s="144"/>
      <c r="Q21" s="144"/>
      <c r="R21" s="144"/>
      <c r="S21" s="144"/>
      <c r="T21" s="144"/>
      <c r="U21" s="144"/>
      <c r="V21" s="144"/>
      <c r="W21" s="144"/>
      <c r="X21" s="144"/>
      <c r="Y21" s="144"/>
      <c r="Z21" s="144"/>
      <c r="AA21" s="144">
        <f>SUM(AA14:AA20)</f>
        <v>914813.31</v>
      </c>
      <c r="AB21" s="145">
        <f>AA21/E14</f>
        <v>0.88002139148116099</v>
      </c>
      <c r="AC21" s="136"/>
      <c r="AD21" s="137"/>
      <c r="AE21" s="136"/>
      <c r="AF21" s="126"/>
      <c r="AG21" s="126"/>
    </row>
    <row r="22" spans="1:33" s="28" customFormat="1" hidden="1" x14ac:dyDescent="0.25">
      <c r="A22" s="567">
        <v>3</v>
      </c>
      <c r="B22" s="564" t="s">
        <v>19</v>
      </c>
      <c r="C22" s="570" t="s">
        <v>20</v>
      </c>
      <c r="D22" s="552" t="s">
        <v>920</v>
      </c>
      <c r="E22" s="582">
        <v>2132716.16</v>
      </c>
      <c r="F22" s="29" t="s">
        <v>21</v>
      </c>
      <c r="G22" s="14"/>
      <c r="H22" s="154"/>
      <c r="I22" s="154">
        <v>1157322.46</v>
      </c>
      <c r="J22" s="154"/>
      <c r="K22" s="154"/>
      <c r="L22" s="154">
        <v>741291.46</v>
      </c>
      <c r="M22" s="154"/>
      <c r="N22" s="154"/>
      <c r="O22" s="154"/>
      <c r="P22" s="154"/>
      <c r="Q22" s="154"/>
      <c r="R22" s="154"/>
      <c r="S22" s="154"/>
      <c r="T22" s="154"/>
      <c r="U22" s="154"/>
      <c r="V22" s="154"/>
      <c r="W22" s="154"/>
      <c r="X22" s="154"/>
      <c r="Y22" s="154"/>
      <c r="Z22" s="154"/>
      <c r="AA22" s="154">
        <v>1157322.46</v>
      </c>
      <c r="AB22" s="155"/>
      <c r="AC22" s="156">
        <v>11</v>
      </c>
      <c r="AD22" s="157">
        <v>804625.47</v>
      </c>
      <c r="AE22" s="156" t="s">
        <v>1279</v>
      </c>
      <c r="AF22" s="158"/>
      <c r="AG22" s="158"/>
    </row>
    <row r="23" spans="1:33" s="28" customFormat="1" hidden="1" x14ac:dyDescent="0.25">
      <c r="A23" s="568"/>
      <c r="B23" s="565"/>
      <c r="C23" s="571"/>
      <c r="D23" s="553"/>
      <c r="E23" s="583"/>
      <c r="F23" s="29" t="s">
        <v>24</v>
      </c>
      <c r="G23" s="14"/>
      <c r="H23" s="154"/>
      <c r="I23" s="154"/>
      <c r="J23" s="154"/>
      <c r="K23" s="154">
        <v>423212.59</v>
      </c>
      <c r="L23" s="154"/>
      <c r="M23" s="154"/>
      <c r="N23" s="154"/>
      <c r="O23" s="154"/>
      <c r="P23" s="154"/>
      <c r="Q23" s="154"/>
      <c r="R23" s="154"/>
      <c r="S23" s="154"/>
      <c r="T23" s="154"/>
      <c r="U23" s="154"/>
      <c r="V23" s="154"/>
      <c r="W23" s="154"/>
      <c r="X23" s="154"/>
      <c r="Y23" s="154"/>
      <c r="Z23" s="154"/>
      <c r="AA23" s="154">
        <v>423212.59</v>
      </c>
      <c r="AB23" s="155"/>
      <c r="AC23" s="156">
        <v>7</v>
      </c>
      <c r="AD23" s="157">
        <v>321954.5</v>
      </c>
      <c r="AE23" s="156"/>
      <c r="AF23" s="158"/>
      <c r="AG23" s="158"/>
    </row>
    <row r="24" spans="1:33" s="28" customFormat="1" hidden="1" x14ac:dyDescent="0.25">
      <c r="A24" s="568"/>
      <c r="B24" s="565"/>
      <c r="C24" s="571"/>
      <c r="D24" s="553"/>
      <c r="E24" s="583"/>
      <c r="F24" s="29" t="s">
        <v>25</v>
      </c>
      <c r="G24" s="14"/>
      <c r="H24" s="154"/>
      <c r="I24" s="154"/>
      <c r="J24" s="154"/>
      <c r="K24" s="154">
        <v>315300</v>
      </c>
      <c r="L24" s="154"/>
      <c r="M24" s="154"/>
      <c r="N24" s="154"/>
      <c r="O24" s="154"/>
      <c r="P24" s="154"/>
      <c r="Q24" s="154"/>
      <c r="R24" s="154"/>
      <c r="S24" s="154"/>
      <c r="T24" s="154"/>
      <c r="U24" s="154"/>
      <c r="V24" s="154"/>
      <c r="W24" s="154"/>
      <c r="X24" s="154"/>
      <c r="Y24" s="154"/>
      <c r="Z24" s="154"/>
      <c r="AA24" s="154">
        <v>315300</v>
      </c>
      <c r="AB24" s="155"/>
      <c r="AC24" s="156">
        <v>5</v>
      </c>
      <c r="AD24" s="157">
        <v>235548.5</v>
      </c>
      <c r="AE24" s="156"/>
      <c r="AF24" s="158"/>
      <c r="AG24" s="158"/>
    </row>
    <row r="25" spans="1:33" s="28" customFormat="1" hidden="1" x14ac:dyDescent="0.25">
      <c r="A25" s="568"/>
      <c r="B25" s="565"/>
      <c r="C25" s="571"/>
      <c r="D25" s="553"/>
      <c r="E25" s="583"/>
      <c r="F25" s="29" t="s">
        <v>32</v>
      </c>
      <c r="G25" s="14"/>
      <c r="H25" s="154"/>
      <c r="I25" s="154"/>
      <c r="J25" s="154"/>
      <c r="K25" s="154">
        <v>62500</v>
      </c>
      <c r="L25" s="154"/>
      <c r="M25" s="154"/>
      <c r="N25" s="154"/>
      <c r="O25" s="154"/>
      <c r="P25" s="154"/>
      <c r="Q25" s="154"/>
      <c r="R25" s="154"/>
      <c r="S25" s="154"/>
      <c r="T25" s="154"/>
      <c r="U25" s="154"/>
      <c r="V25" s="154"/>
      <c r="W25" s="154"/>
      <c r="X25" s="154"/>
      <c r="Y25" s="154"/>
      <c r="Z25" s="154"/>
      <c r="AA25" s="154">
        <v>62500</v>
      </c>
      <c r="AB25" s="155"/>
      <c r="AC25" s="156">
        <v>1</v>
      </c>
      <c r="AD25" s="157">
        <v>62500</v>
      </c>
      <c r="AE25" s="156"/>
      <c r="AF25" s="158"/>
      <c r="AG25" s="158"/>
    </row>
    <row r="26" spans="1:33" s="28" customFormat="1" hidden="1" x14ac:dyDescent="0.25">
      <c r="A26" s="568"/>
      <c r="B26" s="565"/>
      <c r="C26" s="571"/>
      <c r="D26" s="553"/>
      <c r="E26" s="583"/>
      <c r="F26" s="29" t="s">
        <v>26</v>
      </c>
      <c r="G26" s="14"/>
      <c r="H26" s="154"/>
      <c r="I26" s="154"/>
      <c r="J26" s="154"/>
      <c r="K26" s="154">
        <v>62500</v>
      </c>
      <c r="L26" s="154"/>
      <c r="M26" s="154"/>
      <c r="N26" s="154"/>
      <c r="O26" s="154"/>
      <c r="P26" s="154"/>
      <c r="Q26" s="154"/>
      <c r="R26" s="154"/>
      <c r="S26" s="154"/>
      <c r="T26" s="154"/>
      <c r="U26" s="154"/>
      <c r="V26" s="154"/>
      <c r="W26" s="154"/>
      <c r="X26" s="154"/>
      <c r="Y26" s="154"/>
      <c r="Z26" s="154"/>
      <c r="AA26" s="154">
        <v>62500</v>
      </c>
      <c r="AB26" s="155"/>
      <c r="AC26" s="156">
        <v>1</v>
      </c>
      <c r="AD26" s="157">
        <v>29574.37</v>
      </c>
      <c r="AE26" s="156"/>
      <c r="AF26" s="158"/>
      <c r="AG26" s="158"/>
    </row>
    <row r="27" spans="1:33" s="28" customFormat="1" hidden="1" x14ac:dyDescent="0.25">
      <c r="A27" s="569"/>
      <c r="B27" s="566"/>
      <c r="C27" s="572"/>
      <c r="D27" s="554"/>
      <c r="E27" s="584"/>
      <c r="F27" s="29" t="s">
        <v>52</v>
      </c>
      <c r="G27" s="14"/>
      <c r="H27" s="154"/>
      <c r="I27" s="154">
        <v>111881.11</v>
      </c>
      <c r="J27" s="154"/>
      <c r="K27" s="154"/>
      <c r="L27" s="154"/>
      <c r="M27" s="154"/>
      <c r="N27" s="154"/>
      <c r="O27" s="154"/>
      <c r="P27" s="154"/>
      <c r="Q27" s="154"/>
      <c r="R27" s="154"/>
      <c r="S27" s="154"/>
      <c r="T27" s="154"/>
      <c r="U27" s="154"/>
      <c r="V27" s="154"/>
      <c r="W27" s="154"/>
      <c r="X27" s="154"/>
      <c r="Y27" s="154"/>
      <c r="Z27" s="154"/>
      <c r="AA27" s="154">
        <v>111881.11</v>
      </c>
      <c r="AB27" s="155"/>
      <c r="AC27" s="156"/>
      <c r="AD27" s="157"/>
      <c r="AE27" s="156"/>
      <c r="AF27" s="158"/>
      <c r="AG27" s="158"/>
    </row>
    <row r="28" spans="1:33" hidden="1" x14ac:dyDescent="0.25">
      <c r="A28" s="159"/>
      <c r="B28" s="160" t="s">
        <v>16</v>
      </c>
      <c r="C28" s="160"/>
      <c r="D28" s="160"/>
      <c r="E28" s="160"/>
      <c r="F28" s="161"/>
      <c r="G28" s="143"/>
      <c r="H28" s="144"/>
      <c r="I28" s="144"/>
      <c r="J28" s="144"/>
      <c r="K28" s="144"/>
      <c r="L28" s="144"/>
      <c r="M28" s="144"/>
      <c r="N28" s="144"/>
      <c r="O28" s="144"/>
      <c r="P28" s="144"/>
      <c r="Q28" s="144"/>
      <c r="R28" s="144"/>
      <c r="S28" s="144"/>
      <c r="T28" s="144"/>
      <c r="U28" s="144"/>
      <c r="V28" s="144"/>
      <c r="W28" s="144"/>
      <c r="X28" s="144"/>
      <c r="Y28" s="144"/>
      <c r="Z28" s="144"/>
      <c r="AA28" s="144">
        <f>SUM(AA22:AA27)</f>
        <v>2132716.16</v>
      </c>
      <c r="AB28" s="145">
        <f>AA28/E22</f>
        <v>1</v>
      </c>
      <c r="AC28" s="136"/>
      <c r="AD28" s="137"/>
      <c r="AE28" s="136"/>
      <c r="AF28" s="126"/>
      <c r="AG28" s="126"/>
    </row>
    <row r="29" spans="1:33" hidden="1" x14ac:dyDescent="0.25">
      <c r="A29" s="513">
        <v>4</v>
      </c>
      <c r="B29" s="510" t="s">
        <v>22</v>
      </c>
      <c r="C29" s="516" t="s">
        <v>23</v>
      </c>
      <c r="D29" s="522" t="s">
        <v>921</v>
      </c>
      <c r="E29" s="519">
        <v>2825030.31</v>
      </c>
      <c r="F29" s="146" t="s">
        <v>21</v>
      </c>
      <c r="G29" s="18"/>
      <c r="H29" s="148"/>
      <c r="I29" s="148"/>
      <c r="J29" s="148"/>
      <c r="K29" s="148"/>
      <c r="L29" s="148">
        <v>1527055</v>
      </c>
      <c r="M29" s="148"/>
      <c r="N29" s="133"/>
      <c r="O29" s="133"/>
      <c r="P29" s="133">
        <v>566613.12</v>
      </c>
      <c r="Q29" s="148"/>
      <c r="R29" s="148"/>
      <c r="S29" s="148"/>
      <c r="T29" s="148"/>
      <c r="U29" s="148"/>
      <c r="V29" s="148"/>
      <c r="W29" s="148"/>
      <c r="X29" s="148"/>
      <c r="Y29" s="148"/>
      <c r="Z29" s="148"/>
      <c r="AA29" s="133">
        <v>1527055</v>
      </c>
      <c r="AB29" s="149" t="s">
        <v>771</v>
      </c>
      <c r="AC29" s="136">
        <v>19</v>
      </c>
      <c r="AD29" s="137">
        <v>960441.88</v>
      </c>
      <c r="AE29" s="136"/>
      <c r="AF29" s="126"/>
      <c r="AG29" s="126"/>
    </row>
    <row r="30" spans="1:33" hidden="1" x14ac:dyDescent="0.25">
      <c r="A30" s="514"/>
      <c r="B30" s="511"/>
      <c r="C30" s="517"/>
      <c r="D30" s="630"/>
      <c r="E30" s="520"/>
      <c r="F30" s="132" t="s">
        <v>24</v>
      </c>
      <c r="G30" s="84"/>
      <c r="H30" s="133"/>
      <c r="I30" s="133"/>
      <c r="J30" s="133"/>
      <c r="K30" s="133"/>
      <c r="L30" s="148"/>
      <c r="M30" s="148"/>
      <c r="N30" s="133"/>
      <c r="O30" s="133"/>
      <c r="P30" s="133">
        <v>445400</v>
      </c>
      <c r="Q30" s="148"/>
      <c r="R30" s="148"/>
      <c r="S30" s="148"/>
      <c r="T30" s="148"/>
      <c r="U30" s="148"/>
      <c r="V30" s="148"/>
      <c r="W30" s="148"/>
      <c r="X30" s="148"/>
      <c r="Y30" s="148"/>
      <c r="Z30" s="148"/>
      <c r="AA30" s="133">
        <v>445400</v>
      </c>
      <c r="AB30" s="149" t="s">
        <v>771</v>
      </c>
      <c r="AC30" s="136"/>
      <c r="AD30" s="137"/>
      <c r="AE30" s="136"/>
      <c r="AF30" s="126"/>
      <c r="AG30" s="126"/>
    </row>
    <row r="31" spans="1:33" hidden="1" x14ac:dyDescent="0.25">
      <c r="A31" s="514"/>
      <c r="B31" s="511"/>
      <c r="C31" s="517"/>
      <c r="D31" s="630"/>
      <c r="E31" s="520"/>
      <c r="F31" s="132" t="s">
        <v>25</v>
      </c>
      <c r="G31" s="84"/>
      <c r="H31" s="133"/>
      <c r="I31" s="133"/>
      <c r="J31" s="133"/>
      <c r="K31" s="148"/>
      <c r="L31" s="133">
        <v>381775</v>
      </c>
      <c r="M31" s="133"/>
      <c r="N31" s="133"/>
      <c r="O31" s="133"/>
      <c r="P31" s="133">
        <v>305776</v>
      </c>
      <c r="Q31" s="148"/>
      <c r="R31" s="148"/>
      <c r="S31" s="148"/>
      <c r="T31" s="148"/>
      <c r="U31" s="148"/>
      <c r="V31" s="148"/>
      <c r="W31" s="148"/>
      <c r="X31" s="148"/>
      <c r="Y31" s="148"/>
      <c r="Z31" s="148"/>
      <c r="AA31" s="133">
        <v>381775</v>
      </c>
      <c r="AB31" s="149" t="s">
        <v>771</v>
      </c>
      <c r="AC31" s="136">
        <v>2</v>
      </c>
      <c r="AD31" s="137">
        <v>75999</v>
      </c>
      <c r="AE31" s="136"/>
      <c r="AF31" s="126"/>
      <c r="AG31" s="126"/>
    </row>
    <row r="32" spans="1:33" hidden="1" x14ac:dyDescent="0.25">
      <c r="A32" s="515"/>
      <c r="B32" s="512"/>
      <c r="C32" s="518"/>
      <c r="D32" s="631"/>
      <c r="E32" s="521"/>
      <c r="F32" s="162" t="s">
        <v>137</v>
      </c>
      <c r="G32" s="17"/>
      <c r="H32" s="140"/>
      <c r="I32" s="140"/>
      <c r="J32" s="140"/>
      <c r="K32" s="140"/>
      <c r="L32" s="140"/>
      <c r="M32" s="140"/>
      <c r="N32" s="133"/>
      <c r="O32" s="133"/>
      <c r="P32" s="133">
        <v>127240</v>
      </c>
      <c r="Q32" s="147"/>
      <c r="R32" s="147"/>
      <c r="S32" s="147"/>
      <c r="T32" s="147"/>
      <c r="U32" s="147"/>
      <c r="V32" s="147"/>
      <c r="W32" s="147"/>
      <c r="X32" s="147"/>
      <c r="Y32" s="147"/>
      <c r="Z32" s="147"/>
      <c r="AA32" s="133">
        <v>127240</v>
      </c>
      <c r="AB32" s="149" t="s">
        <v>771</v>
      </c>
      <c r="AC32" s="136"/>
      <c r="AD32" s="137"/>
      <c r="AE32" s="136"/>
      <c r="AF32" s="126"/>
      <c r="AG32" s="126"/>
    </row>
    <row r="33" spans="1:33" s="35" customFormat="1" hidden="1" x14ac:dyDescent="0.25">
      <c r="A33" s="163"/>
      <c r="B33" s="106"/>
      <c r="C33" s="78"/>
      <c r="D33" s="164"/>
      <c r="E33" s="45"/>
      <c r="F33" s="162" t="s">
        <v>26</v>
      </c>
      <c r="G33" s="17"/>
      <c r="H33" s="140"/>
      <c r="I33" s="140"/>
      <c r="J33" s="140"/>
      <c r="K33" s="140"/>
      <c r="L33" s="140"/>
      <c r="M33" s="140"/>
      <c r="N33" s="133"/>
      <c r="O33" s="133"/>
      <c r="P33" s="133"/>
      <c r="Q33" s="133"/>
      <c r="R33" s="133">
        <v>254487</v>
      </c>
      <c r="S33" s="147"/>
      <c r="T33" s="147"/>
      <c r="U33" s="147"/>
      <c r="V33" s="147"/>
      <c r="W33" s="147"/>
      <c r="X33" s="147"/>
      <c r="Y33" s="147"/>
      <c r="Z33" s="147"/>
      <c r="AA33" s="133">
        <v>254487</v>
      </c>
      <c r="AB33" s="149"/>
      <c r="AC33" s="136"/>
      <c r="AD33" s="137"/>
      <c r="AE33" s="136"/>
      <c r="AF33" s="126"/>
      <c r="AG33" s="126"/>
    </row>
    <row r="34" spans="1:33" s="35" customFormat="1" hidden="1" x14ac:dyDescent="0.25">
      <c r="A34" s="163"/>
      <c r="B34" s="106"/>
      <c r="C34" s="78"/>
      <c r="D34" s="164"/>
      <c r="E34" s="45"/>
      <c r="F34" s="162" t="s">
        <v>714</v>
      </c>
      <c r="G34" s="17"/>
      <c r="H34" s="140"/>
      <c r="I34" s="140"/>
      <c r="J34" s="140"/>
      <c r="K34" s="140"/>
      <c r="L34" s="140"/>
      <c r="M34" s="140"/>
      <c r="N34" s="133"/>
      <c r="O34" s="133"/>
      <c r="P34" s="133"/>
      <c r="Q34" s="133"/>
      <c r="R34" s="133">
        <v>89073</v>
      </c>
      <c r="S34" s="147"/>
      <c r="T34" s="147"/>
      <c r="U34" s="147"/>
      <c r="V34" s="147"/>
      <c r="W34" s="147"/>
      <c r="X34" s="147"/>
      <c r="Y34" s="147"/>
      <c r="Z34" s="147"/>
      <c r="AA34" s="133">
        <v>89073</v>
      </c>
      <c r="AB34" s="149"/>
      <c r="AC34" s="136"/>
      <c r="AD34" s="137"/>
      <c r="AE34" s="136"/>
      <c r="AF34" s="126"/>
      <c r="AG34" s="126"/>
    </row>
    <row r="35" spans="1:33" hidden="1" x14ac:dyDescent="0.25">
      <c r="A35" s="141"/>
      <c r="B35" s="153" t="s">
        <v>16</v>
      </c>
      <c r="C35" s="21"/>
      <c r="D35" s="21"/>
      <c r="E35" s="22"/>
      <c r="F35" s="142"/>
      <c r="G35" s="143"/>
      <c r="H35" s="144"/>
      <c r="I35" s="144"/>
      <c r="J35" s="144"/>
      <c r="K35" s="144"/>
      <c r="L35" s="144"/>
      <c r="M35" s="144"/>
      <c r="N35" s="144"/>
      <c r="O35" s="144"/>
      <c r="P35" s="144"/>
      <c r="Q35" s="144"/>
      <c r="R35" s="144"/>
      <c r="S35" s="144"/>
      <c r="T35" s="144"/>
      <c r="U35" s="144"/>
      <c r="V35" s="144"/>
      <c r="W35" s="144"/>
      <c r="X35" s="144"/>
      <c r="Y35" s="144"/>
      <c r="Z35" s="144"/>
      <c r="AA35" s="144">
        <f>SUM(AA29:AA34)</f>
        <v>2825030</v>
      </c>
      <c r="AB35" s="145">
        <f>AA35/E29</f>
        <v>0.99999989026666403</v>
      </c>
      <c r="AC35" s="136"/>
      <c r="AD35" s="137"/>
      <c r="AE35" s="136"/>
      <c r="AF35" s="126"/>
      <c r="AG35" s="126"/>
    </row>
    <row r="36" spans="1:33" hidden="1" x14ac:dyDescent="0.25">
      <c r="A36" s="513">
        <v>5</v>
      </c>
      <c r="B36" s="510" t="s">
        <v>28</v>
      </c>
      <c r="C36" s="516" t="s">
        <v>18</v>
      </c>
      <c r="D36" s="522" t="s">
        <v>923</v>
      </c>
      <c r="E36" s="519">
        <v>2242237.31</v>
      </c>
      <c r="F36" s="146" t="s">
        <v>27</v>
      </c>
      <c r="G36" s="18"/>
      <c r="H36" s="147"/>
      <c r="I36" s="147">
        <v>316813</v>
      </c>
      <c r="J36" s="148"/>
      <c r="K36" s="148"/>
      <c r="L36" s="148">
        <v>316813</v>
      </c>
      <c r="M36" s="148"/>
      <c r="N36" s="148"/>
      <c r="O36" s="148"/>
      <c r="P36" s="148">
        <v>147013</v>
      </c>
      <c r="Q36" s="148"/>
      <c r="R36" s="148"/>
      <c r="S36" s="148"/>
      <c r="T36" s="148"/>
      <c r="U36" s="148"/>
      <c r="V36" s="148"/>
      <c r="W36" s="148"/>
      <c r="X36" s="148"/>
      <c r="Y36" s="148"/>
      <c r="Z36" s="148"/>
      <c r="AA36" s="148">
        <v>316813</v>
      </c>
      <c r="AB36" s="149" t="s">
        <v>771</v>
      </c>
      <c r="AC36" s="136">
        <v>2</v>
      </c>
      <c r="AD36" s="137">
        <v>169800</v>
      </c>
      <c r="AE36" s="136"/>
      <c r="AF36" s="126"/>
      <c r="AG36" s="126"/>
    </row>
    <row r="37" spans="1:33" s="16" customFormat="1" hidden="1" x14ac:dyDescent="0.25">
      <c r="A37" s="514"/>
      <c r="B37" s="511"/>
      <c r="C37" s="517"/>
      <c r="D37" s="577"/>
      <c r="E37" s="520"/>
      <c r="F37" s="132" t="s">
        <v>979</v>
      </c>
      <c r="G37" s="84"/>
      <c r="H37" s="133"/>
      <c r="I37" s="133">
        <v>150000</v>
      </c>
      <c r="J37" s="133"/>
      <c r="K37" s="133"/>
      <c r="L37" s="133">
        <v>150000</v>
      </c>
      <c r="M37" s="133"/>
      <c r="N37" s="133"/>
      <c r="O37" s="148"/>
      <c r="P37" s="148">
        <v>120000</v>
      </c>
      <c r="Q37" s="148"/>
      <c r="R37" s="148"/>
      <c r="S37" s="148"/>
      <c r="T37" s="148"/>
      <c r="U37" s="148"/>
      <c r="V37" s="148"/>
      <c r="W37" s="148"/>
      <c r="X37" s="148"/>
      <c r="Y37" s="148"/>
      <c r="Z37" s="148"/>
      <c r="AA37" s="148">
        <v>150000</v>
      </c>
      <c r="AB37" s="149"/>
      <c r="AC37" s="136">
        <v>2</v>
      </c>
      <c r="AD37" s="137">
        <v>30000</v>
      </c>
      <c r="AE37" s="136"/>
      <c r="AF37" s="126"/>
      <c r="AG37" s="126"/>
    </row>
    <row r="38" spans="1:33" s="16" customFormat="1" hidden="1" x14ac:dyDescent="0.25">
      <c r="A38" s="514"/>
      <c r="B38" s="511"/>
      <c r="C38" s="517"/>
      <c r="D38" s="577"/>
      <c r="E38" s="520"/>
      <c r="F38" s="132" t="s">
        <v>29</v>
      </c>
      <c r="G38" s="84"/>
      <c r="H38" s="133"/>
      <c r="I38" s="133">
        <v>200000</v>
      </c>
      <c r="J38" s="133"/>
      <c r="K38" s="133"/>
      <c r="L38" s="133">
        <v>200000</v>
      </c>
      <c r="M38" s="133"/>
      <c r="N38" s="133"/>
      <c r="O38" s="148"/>
      <c r="P38" s="148">
        <v>40000</v>
      </c>
      <c r="Q38" s="148"/>
      <c r="R38" s="148"/>
      <c r="S38" s="148"/>
      <c r="T38" s="148"/>
      <c r="U38" s="148"/>
      <c r="V38" s="148"/>
      <c r="W38" s="148"/>
      <c r="X38" s="148"/>
      <c r="Y38" s="148"/>
      <c r="Z38" s="148"/>
      <c r="AA38" s="148">
        <v>200000</v>
      </c>
      <c r="AB38" s="149"/>
      <c r="AC38" s="136">
        <v>4</v>
      </c>
      <c r="AD38" s="137">
        <v>160000</v>
      </c>
      <c r="AE38" s="136"/>
      <c r="AF38" s="126"/>
      <c r="AG38" s="126"/>
    </row>
    <row r="39" spans="1:33" s="16" customFormat="1" hidden="1" x14ac:dyDescent="0.25">
      <c r="A39" s="514"/>
      <c r="B39" s="511"/>
      <c r="C39" s="517"/>
      <c r="D39" s="577"/>
      <c r="E39" s="520"/>
      <c r="F39" s="132" t="s">
        <v>861</v>
      </c>
      <c r="G39" s="84"/>
      <c r="H39" s="133"/>
      <c r="I39" s="133">
        <v>316813</v>
      </c>
      <c r="J39" s="133"/>
      <c r="K39" s="133"/>
      <c r="L39" s="133">
        <v>316813</v>
      </c>
      <c r="M39" s="133"/>
      <c r="N39" s="133"/>
      <c r="O39" s="148"/>
      <c r="P39" s="148">
        <v>39364</v>
      </c>
      <c r="Q39" s="148"/>
      <c r="R39" s="148"/>
      <c r="S39" s="148"/>
      <c r="T39" s="148"/>
      <c r="U39" s="148"/>
      <c r="V39" s="148"/>
      <c r="W39" s="148"/>
      <c r="X39" s="148"/>
      <c r="Y39" s="148"/>
      <c r="Z39" s="148"/>
      <c r="AA39" s="148">
        <v>316813</v>
      </c>
      <c r="AB39" s="149"/>
      <c r="AC39" s="136">
        <v>3</v>
      </c>
      <c r="AD39" s="137">
        <v>277449</v>
      </c>
      <c r="AE39" s="136" t="s">
        <v>1204</v>
      </c>
      <c r="AF39" s="126"/>
      <c r="AG39" s="126"/>
    </row>
    <row r="40" spans="1:33" s="16" customFormat="1" hidden="1" x14ac:dyDescent="0.25">
      <c r="A40" s="514"/>
      <c r="B40" s="511"/>
      <c r="C40" s="517"/>
      <c r="D40" s="577"/>
      <c r="E40" s="520"/>
      <c r="F40" s="162" t="s">
        <v>862</v>
      </c>
      <c r="G40" s="17"/>
      <c r="H40" s="140"/>
      <c r="I40" s="140">
        <v>528021</v>
      </c>
      <c r="J40" s="140"/>
      <c r="K40" s="140"/>
      <c r="L40" s="140">
        <v>179554</v>
      </c>
      <c r="M40" s="140"/>
      <c r="N40" s="140"/>
      <c r="O40" s="147"/>
      <c r="P40" s="147"/>
      <c r="Q40" s="147"/>
      <c r="R40" s="147"/>
      <c r="S40" s="147"/>
      <c r="T40" s="147"/>
      <c r="U40" s="147"/>
      <c r="V40" s="147"/>
      <c r="W40" s="147"/>
      <c r="X40" s="147"/>
      <c r="Y40" s="147"/>
      <c r="Z40" s="147"/>
      <c r="AA40" s="148">
        <v>528021</v>
      </c>
      <c r="AB40" s="149"/>
      <c r="AC40" s="136">
        <v>6</v>
      </c>
      <c r="AD40" s="137">
        <v>527957</v>
      </c>
      <c r="AE40" s="136"/>
      <c r="AF40" s="126"/>
      <c r="AG40" s="126"/>
    </row>
    <row r="41" spans="1:33" hidden="1" x14ac:dyDescent="0.25">
      <c r="A41" s="514"/>
      <c r="B41" s="511"/>
      <c r="C41" s="517"/>
      <c r="D41" s="630"/>
      <c r="E41" s="520"/>
      <c r="F41" s="162" t="s">
        <v>980</v>
      </c>
      <c r="G41" s="17"/>
      <c r="H41" s="140"/>
      <c r="I41" s="140"/>
      <c r="J41" s="140"/>
      <c r="K41" s="140"/>
      <c r="L41" s="140"/>
      <c r="M41" s="140">
        <v>355048</v>
      </c>
      <c r="N41" s="140"/>
      <c r="O41" s="147"/>
      <c r="P41" s="147"/>
      <c r="Q41" s="147"/>
      <c r="R41" s="147">
        <v>355048</v>
      </c>
      <c r="S41" s="147"/>
      <c r="T41" s="147"/>
      <c r="U41" s="147"/>
      <c r="V41" s="147"/>
      <c r="W41" s="147"/>
      <c r="X41" s="147"/>
      <c r="Y41" s="147"/>
      <c r="Z41" s="147"/>
      <c r="AA41" s="148">
        <v>355048</v>
      </c>
      <c r="AB41" s="149" t="s">
        <v>771</v>
      </c>
      <c r="AC41" s="136"/>
      <c r="AD41" s="137"/>
      <c r="AE41" s="136"/>
      <c r="AF41" s="126"/>
      <c r="AG41" s="126"/>
    </row>
    <row r="42" spans="1:33" hidden="1" x14ac:dyDescent="0.25">
      <c r="A42" s="514"/>
      <c r="B42" s="511"/>
      <c r="C42" s="517"/>
      <c r="D42" s="630"/>
      <c r="E42" s="520"/>
      <c r="F42" s="162" t="s">
        <v>981</v>
      </c>
      <c r="G42" s="17"/>
      <c r="H42" s="140"/>
      <c r="I42" s="140"/>
      <c r="J42" s="140"/>
      <c r="K42" s="140"/>
      <c r="L42" s="140"/>
      <c r="M42" s="140">
        <v>375543</v>
      </c>
      <c r="N42" s="140"/>
      <c r="O42" s="147"/>
      <c r="P42" s="147"/>
      <c r="Q42" s="147"/>
      <c r="R42" s="147">
        <v>375543</v>
      </c>
      <c r="S42" s="147"/>
      <c r="T42" s="147"/>
      <c r="U42" s="147"/>
      <c r="V42" s="147"/>
      <c r="W42" s="147"/>
      <c r="X42" s="147"/>
      <c r="Y42" s="147"/>
      <c r="Z42" s="147"/>
      <c r="AA42" s="148">
        <v>375543</v>
      </c>
      <c r="AB42" s="149" t="s">
        <v>771</v>
      </c>
      <c r="AC42" s="136"/>
      <c r="AD42" s="137"/>
      <c r="AE42" s="136"/>
      <c r="AF42" s="126"/>
      <c r="AG42" s="126"/>
    </row>
    <row r="43" spans="1:33" hidden="1" x14ac:dyDescent="0.25">
      <c r="A43" s="141"/>
      <c r="B43" s="153" t="s">
        <v>16</v>
      </c>
      <c r="C43" s="21"/>
      <c r="D43" s="21"/>
      <c r="E43" s="21"/>
      <c r="F43" s="142"/>
      <c r="G43" s="143"/>
      <c r="H43" s="144"/>
      <c r="I43" s="144"/>
      <c r="J43" s="144"/>
      <c r="K43" s="144"/>
      <c r="L43" s="144"/>
      <c r="M43" s="144"/>
      <c r="N43" s="144"/>
      <c r="O43" s="144"/>
      <c r="P43" s="144"/>
      <c r="Q43" s="144"/>
      <c r="R43" s="144"/>
      <c r="S43" s="144"/>
      <c r="T43" s="144"/>
      <c r="U43" s="144"/>
      <c r="V43" s="144"/>
      <c r="W43" s="144"/>
      <c r="X43" s="144"/>
      <c r="Y43" s="144"/>
      <c r="Z43" s="144"/>
      <c r="AA43" s="144">
        <f>SUM(AA36:AA42)</f>
        <v>2242238</v>
      </c>
      <c r="AB43" s="145">
        <f>AA43/E36</f>
        <v>1.0000003077283555</v>
      </c>
      <c r="AC43" s="136"/>
      <c r="AD43" s="137"/>
      <c r="AE43" s="136"/>
      <c r="AF43" s="126"/>
      <c r="AG43" s="126"/>
    </row>
    <row r="44" spans="1:33" hidden="1" x14ac:dyDescent="0.25">
      <c r="A44" s="513">
        <v>6</v>
      </c>
      <c r="B44" s="510" t="s">
        <v>30</v>
      </c>
      <c r="C44" s="516" t="s">
        <v>31</v>
      </c>
      <c r="D44" s="522" t="s">
        <v>922</v>
      </c>
      <c r="E44" s="519">
        <v>1118813.23</v>
      </c>
      <c r="F44" s="146" t="s">
        <v>21</v>
      </c>
      <c r="G44" s="18"/>
      <c r="H44" s="148"/>
      <c r="I44" s="148"/>
      <c r="J44" s="148"/>
      <c r="K44" s="148"/>
      <c r="L44" s="148"/>
      <c r="M44" s="165"/>
      <c r="N44" s="148">
        <v>535173</v>
      </c>
      <c r="O44" s="148"/>
      <c r="P44" s="148"/>
      <c r="Q44" s="148"/>
      <c r="R44" s="148"/>
      <c r="S44" s="148"/>
      <c r="T44" s="148"/>
      <c r="U44" s="148"/>
      <c r="V44" s="148"/>
      <c r="W44" s="148"/>
      <c r="X44" s="148"/>
      <c r="Y44" s="148"/>
      <c r="Z44" s="148"/>
      <c r="AA44" s="148">
        <f>G44+H44+I44+J44+K44+L44+M44+N44</f>
        <v>535173</v>
      </c>
      <c r="AB44" s="149" t="s">
        <v>771</v>
      </c>
      <c r="AC44" s="136"/>
      <c r="AD44" s="137"/>
      <c r="AE44" s="136"/>
      <c r="AF44" s="126"/>
      <c r="AG44" s="126"/>
    </row>
    <row r="45" spans="1:33" s="16" customFormat="1" hidden="1" x14ac:dyDescent="0.25">
      <c r="A45" s="514"/>
      <c r="B45" s="511"/>
      <c r="C45" s="517"/>
      <c r="D45" s="577"/>
      <c r="E45" s="520"/>
      <c r="F45" s="132" t="s">
        <v>24</v>
      </c>
      <c r="G45" s="84"/>
      <c r="H45" s="133"/>
      <c r="I45" s="133"/>
      <c r="J45" s="133"/>
      <c r="K45" s="133"/>
      <c r="L45" s="133"/>
      <c r="M45" s="133"/>
      <c r="N45" s="133"/>
      <c r="O45" s="133"/>
      <c r="P45" s="133"/>
      <c r="Q45" s="133"/>
      <c r="R45" s="133">
        <v>233416.94</v>
      </c>
      <c r="S45" s="133"/>
      <c r="T45" s="133"/>
      <c r="U45" s="133"/>
      <c r="V45" s="133"/>
      <c r="W45" s="133"/>
      <c r="X45" s="133"/>
      <c r="Y45" s="133"/>
      <c r="Z45" s="133"/>
      <c r="AA45" s="133">
        <v>233416.94</v>
      </c>
      <c r="AB45" s="149"/>
      <c r="AC45" s="136"/>
      <c r="AD45" s="137"/>
      <c r="AE45" s="136"/>
      <c r="AF45" s="126"/>
      <c r="AG45" s="126"/>
    </row>
    <row r="46" spans="1:33" hidden="1" x14ac:dyDescent="0.25">
      <c r="A46" s="515"/>
      <c r="B46" s="512"/>
      <c r="C46" s="518"/>
      <c r="D46" s="518"/>
      <c r="E46" s="521"/>
      <c r="F46" s="132" t="s">
        <v>25</v>
      </c>
      <c r="G46" s="84"/>
      <c r="H46" s="133"/>
      <c r="I46" s="133"/>
      <c r="J46" s="133"/>
      <c r="K46" s="133"/>
      <c r="L46" s="133"/>
      <c r="M46" s="133"/>
      <c r="N46" s="133"/>
      <c r="O46" s="133"/>
      <c r="P46" s="133"/>
      <c r="Q46" s="133"/>
      <c r="R46" s="133"/>
      <c r="S46" s="133"/>
      <c r="T46" s="133"/>
      <c r="U46" s="133">
        <v>255777.55</v>
      </c>
      <c r="V46" s="133"/>
      <c r="W46" s="133"/>
      <c r="X46" s="133"/>
      <c r="Y46" s="133"/>
      <c r="Z46" s="133"/>
      <c r="AA46" s="133">
        <v>255777.55</v>
      </c>
      <c r="AB46" s="149" t="s">
        <v>771</v>
      </c>
      <c r="AC46" s="136"/>
      <c r="AD46" s="137"/>
      <c r="AE46" s="136"/>
      <c r="AF46" s="126"/>
      <c r="AG46" s="126"/>
    </row>
    <row r="47" spans="1:33" s="35" customFormat="1" hidden="1" x14ac:dyDescent="0.25">
      <c r="A47" s="163"/>
      <c r="B47" s="106"/>
      <c r="C47" s="78"/>
      <c r="D47" s="78"/>
      <c r="E47" s="45"/>
      <c r="F47" s="132" t="s">
        <v>32</v>
      </c>
      <c r="G47" s="84"/>
      <c r="H47" s="133"/>
      <c r="I47" s="133"/>
      <c r="J47" s="133"/>
      <c r="K47" s="133"/>
      <c r="L47" s="133"/>
      <c r="M47" s="133"/>
      <c r="N47" s="133"/>
      <c r="O47" s="133"/>
      <c r="P47" s="133"/>
      <c r="Q47" s="133"/>
      <c r="R47" s="133"/>
      <c r="S47" s="133"/>
      <c r="T47" s="133">
        <v>75000</v>
      </c>
      <c r="U47" s="133"/>
      <c r="V47" s="133"/>
      <c r="W47" s="133"/>
      <c r="X47" s="133"/>
      <c r="Y47" s="133"/>
      <c r="Z47" s="133"/>
      <c r="AA47" s="133">
        <v>75000</v>
      </c>
      <c r="AB47" s="149"/>
      <c r="AC47" s="136"/>
      <c r="AD47" s="137"/>
      <c r="AE47" s="136"/>
      <c r="AF47" s="126"/>
      <c r="AG47" s="126"/>
    </row>
    <row r="48" spans="1:33" s="35" customFormat="1" hidden="1" x14ac:dyDescent="0.25">
      <c r="A48" s="163"/>
      <c r="B48" s="106"/>
      <c r="C48" s="78"/>
      <c r="D48" s="78"/>
      <c r="E48" s="45"/>
      <c r="F48" s="132" t="s">
        <v>1316</v>
      </c>
      <c r="G48" s="84"/>
      <c r="H48" s="133"/>
      <c r="I48" s="133"/>
      <c r="J48" s="133"/>
      <c r="K48" s="133"/>
      <c r="L48" s="133"/>
      <c r="M48" s="133"/>
      <c r="N48" s="133"/>
      <c r="O48" s="133"/>
      <c r="P48" s="133"/>
      <c r="Q48" s="133"/>
      <c r="R48" s="133"/>
      <c r="S48" s="133"/>
      <c r="T48" s="133"/>
      <c r="U48" s="133"/>
      <c r="V48" s="133"/>
      <c r="W48" s="133">
        <v>19445.740000000002</v>
      </c>
      <c r="X48" s="133"/>
      <c r="Y48" s="133"/>
      <c r="Z48" s="133"/>
      <c r="AA48" s="133">
        <v>19445.740000000002</v>
      </c>
      <c r="AB48" s="149"/>
      <c r="AC48" s="136"/>
      <c r="AD48" s="137"/>
      <c r="AE48" s="136"/>
      <c r="AF48" s="126"/>
      <c r="AG48" s="126"/>
    </row>
    <row r="49" spans="1:33" hidden="1" x14ac:dyDescent="0.25">
      <c r="A49" s="141"/>
      <c r="B49" s="153" t="s">
        <v>16</v>
      </c>
      <c r="C49" s="21"/>
      <c r="D49" s="21"/>
      <c r="E49" s="22"/>
      <c r="F49" s="142"/>
      <c r="G49" s="143"/>
      <c r="H49" s="144"/>
      <c r="I49" s="144"/>
      <c r="J49" s="144"/>
      <c r="K49" s="144"/>
      <c r="L49" s="144"/>
      <c r="M49" s="144"/>
      <c r="N49" s="144"/>
      <c r="O49" s="144"/>
      <c r="P49" s="144"/>
      <c r="Q49" s="144"/>
      <c r="R49" s="144"/>
      <c r="S49" s="144"/>
      <c r="T49" s="144"/>
      <c r="U49" s="144"/>
      <c r="V49" s="144"/>
      <c r="W49" s="144"/>
      <c r="X49" s="144"/>
      <c r="Y49" s="144"/>
      <c r="Z49" s="144"/>
      <c r="AA49" s="144">
        <f>SUM(AA44:AA48)</f>
        <v>1118813.23</v>
      </c>
      <c r="AB49" s="145">
        <f>AA49/E44</f>
        <v>1</v>
      </c>
      <c r="AC49" s="136"/>
      <c r="AD49" s="137"/>
      <c r="AE49" s="136"/>
      <c r="AF49" s="126"/>
      <c r="AG49" s="126"/>
    </row>
    <row r="50" spans="1:33" hidden="1" x14ac:dyDescent="0.25">
      <c r="A50" s="513">
        <v>7</v>
      </c>
      <c r="B50" s="510" t="s">
        <v>33</v>
      </c>
      <c r="C50" s="516" t="s">
        <v>34</v>
      </c>
      <c r="D50" s="522" t="s">
        <v>924</v>
      </c>
      <c r="E50" s="519">
        <v>3562551.0000000005</v>
      </c>
      <c r="F50" s="146" t="s">
        <v>1033</v>
      </c>
      <c r="G50" s="166"/>
      <c r="H50" s="166"/>
      <c r="I50" s="166"/>
      <c r="J50" s="166"/>
      <c r="K50" s="166"/>
      <c r="L50" s="166">
        <v>30000</v>
      </c>
      <c r="M50" s="166"/>
      <c r="N50" s="166"/>
      <c r="O50" s="166"/>
      <c r="P50" s="166">
        <v>30000</v>
      </c>
      <c r="Q50" s="166"/>
      <c r="R50" s="166"/>
      <c r="S50" s="166"/>
      <c r="T50" s="166"/>
      <c r="U50" s="166"/>
      <c r="V50" s="166">
        <v>30000</v>
      </c>
      <c r="W50" s="166"/>
      <c r="X50" s="166"/>
      <c r="Y50" s="166"/>
      <c r="Z50" s="166"/>
      <c r="AA50" s="166">
        <v>30000</v>
      </c>
      <c r="AB50" s="167"/>
      <c r="AC50" s="136"/>
      <c r="AD50" s="137"/>
      <c r="AE50" s="136" t="s">
        <v>1210</v>
      </c>
      <c r="AF50" s="126"/>
      <c r="AG50" s="126"/>
    </row>
    <row r="51" spans="1:33" hidden="1" x14ac:dyDescent="0.25">
      <c r="A51" s="514"/>
      <c r="B51" s="511"/>
      <c r="C51" s="517"/>
      <c r="D51" s="577"/>
      <c r="E51" s="520"/>
      <c r="F51" s="146" t="s">
        <v>1034</v>
      </c>
      <c r="G51" s="166"/>
      <c r="H51" s="166"/>
      <c r="I51" s="166"/>
      <c r="J51" s="166"/>
      <c r="K51" s="166"/>
      <c r="L51" s="166">
        <v>17407</v>
      </c>
      <c r="M51" s="166"/>
      <c r="N51" s="166"/>
      <c r="O51" s="166"/>
      <c r="P51" s="166">
        <v>17407</v>
      </c>
      <c r="Q51" s="166"/>
      <c r="R51" s="166"/>
      <c r="S51" s="166">
        <v>17407</v>
      </c>
      <c r="T51" s="166"/>
      <c r="U51" s="166"/>
      <c r="V51" s="166"/>
      <c r="W51" s="166"/>
      <c r="X51" s="166"/>
      <c r="Y51" s="166"/>
      <c r="Z51" s="166"/>
      <c r="AA51" s="166">
        <v>17407</v>
      </c>
      <c r="AB51" s="167"/>
      <c r="AC51" s="136"/>
      <c r="AD51" s="137"/>
      <c r="AE51" s="136"/>
      <c r="AF51" s="126"/>
      <c r="AG51" s="126"/>
    </row>
    <row r="52" spans="1:33" hidden="1" x14ac:dyDescent="0.25">
      <c r="A52" s="514"/>
      <c r="B52" s="511"/>
      <c r="C52" s="517"/>
      <c r="D52" s="577"/>
      <c r="E52" s="520"/>
      <c r="F52" s="146" t="s">
        <v>1035</v>
      </c>
      <c r="G52" s="166"/>
      <c r="H52" s="166"/>
      <c r="I52" s="166"/>
      <c r="J52" s="166">
        <v>120000</v>
      </c>
      <c r="K52" s="166"/>
      <c r="L52" s="166"/>
      <c r="M52" s="166"/>
      <c r="N52" s="166"/>
      <c r="O52" s="166">
        <v>120000</v>
      </c>
      <c r="P52" s="166"/>
      <c r="Q52" s="166"/>
      <c r="R52" s="166"/>
      <c r="S52" s="166"/>
      <c r="T52" s="166"/>
      <c r="U52" s="166"/>
      <c r="V52" s="166"/>
      <c r="W52" s="166"/>
      <c r="X52" s="166"/>
      <c r="Y52" s="166"/>
      <c r="Z52" s="166"/>
      <c r="AA52" s="166">
        <v>120000</v>
      </c>
      <c r="AB52" s="167"/>
      <c r="AC52" s="136"/>
      <c r="AD52" s="137"/>
      <c r="AE52" s="136" t="s">
        <v>1211</v>
      </c>
      <c r="AF52" s="126"/>
      <c r="AG52" s="126"/>
    </row>
    <row r="53" spans="1:33" s="16" customFormat="1" hidden="1" x14ac:dyDescent="0.25">
      <c r="A53" s="514"/>
      <c r="B53" s="511"/>
      <c r="C53" s="517"/>
      <c r="D53" s="577"/>
      <c r="E53" s="520"/>
      <c r="F53" s="146" t="s">
        <v>1036</v>
      </c>
      <c r="G53" s="166"/>
      <c r="H53" s="166"/>
      <c r="I53" s="166"/>
      <c r="J53" s="166"/>
      <c r="K53" s="166"/>
      <c r="L53" s="166">
        <v>1172642</v>
      </c>
      <c r="M53" s="166"/>
      <c r="N53" s="166"/>
      <c r="O53" s="166">
        <v>1172642</v>
      </c>
      <c r="P53" s="166"/>
      <c r="Q53" s="166"/>
      <c r="R53" s="166"/>
      <c r="S53" s="166"/>
      <c r="T53" s="166"/>
      <c r="U53" s="166"/>
      <c r="V53" s="166"/>
      <c r="W53" s="166"/>
      <c r="X53" s="166"/>
      <c r="Y53" s="166"/>
      <c r="Z53" s="166"/>
      <c r="AA53" s="166">
        <v>1172642</v>
      </c>
      <c r="AB53" s="167"/>
      <c r="AC53" s="136"/>
      <c r="AD53" s="137"/>
      <c r="AE53" s="136"/>
      <c r="AF53" s="126"/>
      <c r="AG53" s="126"/>
    </row>
    <row r="54" spans="1:33" s="16" customFormat="1" hidden="1" x14ac:dyDescent="0.25">
      <c r="A54" s="514"/>
      <c r="B54" s="511"/>
      <c r="C54" s="517"/>
      <c r="D54" s="577"/>
      <c r="E54" s="520"/>
      <c r="F54" s="146" t="s">
        <v>35</v>
      </c>
      <c r="G54" s="166"/>
      <c r="H54" s="166"/>
      <c r="I54" s="166"/>
      <c r="J54" s="166"/>
      <c r="K54" s="166"/>
      <c r="L54" s="166">
        <v>23737</v>
      </c>
      <c r="M54" s="166"/>
      <c r="N54" s="166"/>
      <c r="O54" s="166"/>
      <c r="P54" s="166">
        <v>23737</v>
      </c>
      <c r="Q54" s="166"/>
      <c r="R54" s="166"/>
      <c r="S54" s="166"/>
      <c r="T54" s="166"/>
      <c r="U54" s="166"/>
      <c r="V54" s="166">
        <v>23737</v>
      </c>
      <c r="W54" s="166"/>
      <c r="X54" s="166"/>
      <c r="Y54" s="166"/>
      <c r="Z54" s="166"/>
      <c r="AA54" s="166">
        <v>23737</v>
      </c>
      <c r="AB54" s="167"/>
      <c r="AC54" s="136"/>
      <c r="AD54" s="137"/>
      <c r="AE54" s="136"/>
      <c r="AF54" s="126"/>
      <c r="AG54" s="126"/>
    </row>
    <row r="55" spans="1:33" s="16" customFormat="1" hidden="1" x14ac:dyDescent="0.25">
      <c r="A55" s="514"/>
      <c r="B55" s="511"/>
      <c r="C55" s="517"/>
      <c r="D55" s="577"/>
      <c r="E55" s="520"/>
      <c r="F55" s="146" t="s">
        <v>1037</v>
      </c>
      <c r="G55" s="166"/>
      <c r="H55" s="166"/>
      <c r="I55" s="166"/>
      <c r="J55" s="166">
        <v>1873765</v>
      </c>
      <c r="K55" s="166"/>
      <c r="L55" s="166"/>
      <c r="M55" s="166"/>
      <c r="N55" s="166"/>
      <c r="O55" s="166">
        <v>700214</v>
      </c>
      <c r="P55" s="166"/>
      <c r="Q55" s="166"/>
      <c r="R55" s="166"/>
      <c r="S55" s="166">
        <v>156517</v>
      </c>
      <c r="T55" s="166"/>
      <c r="U55" s="166"/>
      <c r="V55" s="166"/>
      <c r="W55" s="166"/>
      <c r="X55" s="166"/>
      <c r="Y55" s="166"/>
      <c r="Z55" s="166"/>
      <c r="AA55" s="166">
        <v>1873765</v>
      </c>
      <c r="AB55" s="167"/>
      <c r="AC55" s="136">
        <v>7</v>
      </c>
      <c r="AD55" s="137">
        <v>574949</v>
      </c>
      <c r="AE55" s="136" t="s">
        <v>1212</v>
      </c>
      <c r="AF55" s="126"/>
      <c r="AG55" s="126"/>
    </row>
    <row r="56" spans="1:33" hidden="1" x14ac:dyDescent="0.25">
      <c r="A56" s="514"/>
      <c r="B56" s="511"/>
      <c r="C56" s="517"/>
      <c r="D56" s="577"/>
      <c r="E56" s="520"/>
      <c r="F56" s="146" t="s">
        <v>1038</v>
      </c>
      <c r="G56" s="166"/>
      <c r="H56" s="166"/>
      <c r="I56" s="166"/>
      <c r="J56" s="166">
        <v>295000</v>
      </c>
      <c r="K56" s="166"/>
      <c r="L56" s="166"/>
      <c r="M56" s="166"/>
      <c r="N56" s="166"/>
      <c r="O56" s="166">
        <v>295000</v>
      </c>
      <c r="P56" s="166"/>
      <c r="Q56" s="166"/>
      <c r="R56" s="166"/>
      <c r="S56" s="166"/>
      <c r="T56" s="166"/>
      <c r="U56" s="166"/>
      <c r="V56" s="166">
        <v>244131.79</v>
      </c>
      <c r="W56" s="166"/>
      <c r="X56" s="166"/>
      <c r="Y56" s="166"/>
      <c r="Z56" s="166"/>
      <c r="AA56" s="166">
        <v>295000</v>
      </c>
      <c r="AB56" s="167"/>
      <c r="AC56" s="136"/>
      <c r="AD56" s="137"/>
      <c r="AE56" s="136" t="s">
        <v>1211</v>
      </c>
      <c r="AF56" s="126"/>
      <c r="AG56" s="126"/>
    </row>
    <row r="57" spans="1:33" hidden="1" x14ac:dyDescent="0.25">
      <c r="A57" s="514"/>
      <c r="B57" s="511"/>
      <c r="C57" s="517"/>
      <c r="D57" s="577"/>
      <c r="E57" s="520"/>
      <c r="F57" s="146" t="s">
        <v>491</v>
      </c>
      <c r="G57" s="166"/>
      <c r="H57" s="166"/>
      <c r="I57" s="166"/>
      <c r="J57" s="166"/>
      <c r="K57" s="166"/>
      <c r="L57" s="166">
        <v>20000</v>
      </c>
      <c r="M57" s="166"/>
      <c r="N57" s="166"/>
      <c r="O57" s="166"/>
      <c r="P57" s="166">
        <v>20000</v>
      </c>
      <c r="Q57" s="166"/>
      <c r="R57" s="166"/>
      <c r="S57" s="166">
        <v>20000</v>
      </c>
      <c r="T57" s="166"/>
      <c r="U57" s="166"/>
      <c r="V57" s="166"/>
      <c r="W57" s="166"/>
      <c r="X57" s="166"/>
      <c r="Y57" s="166"/>
      <c r="Z57" s="166"/>
      <c r="AA57" s="166">
        <v>20000</v>
      </c>
      <c r="AB57" s="167"/>
      <c r="AC57" s="136"/>
      <c r="AD57" s="137"/>
      <c r="AE57" s="136"/>
      <c r="AF57" s="126"/>
      <c r="AG57" s="126"/>
    </row>
    <row r="58" spans="1:33" hidden="1" x14ac:dyDescent="0.25">
      <c r="A58" s="514"/>
      <c r="B58" s="511"/>
      <c r="C58" s="517"/>
      <c r="D58" s="577"/>
      <c r="E58" s="520"/>
      <c r="F58" s="146" t="s">
        <v>1039</v>
      </c>
      <c r="G58" s="166"/>
      <c r="H58" s="166"/>
      <c r="I58" s="166"/>
      <c r="J58" s="166"/>
      <c r="K58" s="166"/>
      <c r="L58" s="166">
        <v>10000</v>
      </c>
      <c r="M58" s="166"/>
      <c r="N58" s="166"/>
      <c r="O58" s="166"/>
      <c r="P58" s="166">
        <v>10000</v>
      </c>
      <c r="Q58" s="166"/>
      <c r="R58" s="166"/>
      <c r="S58" s="166">
        <v>10000</v>
      </c>
      <c r="T58" s="166"/>
      <c r="U58" s="166"/>
      <c r="V58" s="166"/>
      <c r="W58" s="166"/>
      <c r="X58" s="166"/>
      <c r="Y58" s="166"/>
      <c r="Z58" s="166"/>
      <c r="AA58" s="166">
        <v>10000</v>
      </c>
      <c r="AB58" s="167"/>
      <c r="AC58" s="136"/>
      <c r="AD58" s="137"/>
      <c r="AE58" s="136"/>
      <c r="AF58" s="126"/>
      <c r="AG58" s="126"/>
    </row>
    <row r="59" spans="1:33" hidden="1" x14ac:dyDescent="0.25">
      <c r="A59" s="141"/>
      <c r="B59" s="153" t="s">
        <v>16</v>
      </c>
      <c r="C59" s="21"/>
      <c r="D59" s="21"/>
      <c r="E59" s="21"/>
      <c r="F59" s="153"/>
      <c r="G59" s="143"/>
      <c r="H59" s="144"/>
      <c r="I59" s="144"/>
      <c r="J59" s="144"/>
      <c r="K59" s="144"/>
      <c r="L59" s="144"/>
      <c r="M59" s="144"/>
      <c r="N59" s="144"/>
      <c r="O59" s="144"/>
      <c r="P59" s="144"/>
      <c r="Q59" s="144"/>
      <c r="R59" s="144"/>
      <c r="S59" s="144"/>
      <c r="T59" s="144"/>
      <c r="U59" s="144"/>
      <c r="V59" s="144"/>
      <c r="W59" s="144"/>
      <c r="X59" s="144"/>
      <c r="Y59" s="144"/>
      <c r="Z59" s="144"/>
      <c r="AA59" s="144">
        <f>SUM(AA50:AA58)</f>
        <v>3562551</v>
      </c>
      <c r="AB59" s="145">
        <f>AA59/E50</f>
        <v>0.99999999999999989</v>
      </c>
      <c r="AC59" s="136"/>
      <c r="AD59" s="137"/>
      <c r="AE59" s="136"/>
      <c r="AF59" s="126"/>
      <c r="AG59" s="126"/>
    </row>
    <row r="60" spans="1:33" s="31" customFormat="1" hidden="1" x14ac:dyDescent="0.25">
      <c r="A60" s="168"/>
      <c r="B60" s="107"/>
      <c r="C60" s="7"/>
      <c r="D60" s="7"/>
      <c r="E60" s="7"/>
      <c r="F60" s="44" t="s">
        <v>1392</v>
      </c>
      <c r="G60" s="169"/>
      <c r="H60" s="170"/>
      <c r="I60" s="171"/>
      <c r="J60" s="170"/>
      <c r="K60" s="170"/>
      <c r="L60" s="171"/>
      <c r="M60" s="171"/>
      <c r="N60" s="171"/>
      <c r="O60" s="172"/>
      <c r="P60" s="172"/>
      <c r="Q60" s="172"/>
      <c r="R60" s="172"/>
      <c r="S60" s="172">
        <v>170000</v>
      </c>
      <c r="T60" s="172"/>
      <c r="U60" s="172"/>
      <c r="V60" s="172"/>
      <c r="W60" s="172"/>
      <c r="X60" s="171"/>
      <c r="Y60" s="171"/>
      <c r="Z60" s="171"/>
      <c r="AA60" s="172">
        <v>170000</v>
      </c>
      <c r="AB60" s="173"/>
      <c r="AC60" s="150"/>
      <c r="AD60" s="151"/>
      <c r="AE60" s="150"/>
      <c r="AF60" s="152"/>
      <c r="AG60" s="152"/>
    </row>
    <row r="61" spans="1:33" s="31" customFormat="1" hidden="1" x14ac:dyDescent="0.25">
      <c r="A61" s="168"/>
      <c r="B61" s="107"/>
      <c r="C61" s="7"/>
      <c r="D61" s="7"/>
      <c r="E61" s="7"/>
      <c r="F61" s="44" t="s">
        <v>1393</v>
      </c>
      <c r="G61" s="169"/>
      <c r="H61" s="170"/>
      <c r="I61" s="171"/>
      <c r="J61" s="170"/>
      <c r="K61" s="170"/>
      <c r="L61" s="171"/>
      <c r="M61" s="171"/>
      <c r="N61" s="171"/>
      <c r="O61" s="172"/>
      <c r="P61" s="172"/>
      <c r="Q61" s="172"/>
      <c r="R61" s="172">
        <v>9567</v>
      </c>
      <c r="S61" s="172"/>
      <c r="T61" s="172"/>
      <c r="U61" s="172"/>
      <c r="V61" s="172"/>
      <c r="W61" s="172"/>
      <c r="X61" s="171"/>
      <c r="Y61" s="171"/>
      <c r="Z61" s="171"/>
      <c r="AA61" s="172">
        <v>9567</v>
      </c>
      <c r="AB61" s="173"/>
      <c r="AC61" s="150"/>
      <c r="AD61" s="151"/>
      <c r="AE61" s="150"/>
      <c r="AF61" s="152"/>
      <c r="AG61" s="152"/>
    </row>
    <row r="62" spans="1:33" hidden="1" x14ac:dyDescent="0.25">
      <c r="A62" s="513">
        <v>8</v>
      </c>
      <c r="B62" s="510" t="s">
        <v>38</v>
      </c>
      <c r="C62" s="516" t="s">
        <v>39</v>
      </c>
      <c r="D62" s="522" t="s">
        <v>1045</v>
      </c>
      <c r="E62" s="519">
        <v>3301757.88</v>
      </c>
      <c r="F62" s="146" t="s">
        <v>36</v>
      </c>
      <c r="G62" s="18"/>
      <c r="H62" s="147"/>
      <c r="I62" s="165"/>
      <c r="J62" s="147"/>
      <c r="K62" s="147"/>
      <c r="L62" s="148"/>
      <c r="M62" s="148"/>
      <c r="N62" s="148">
        <v>508425</v>
      </c>
      <c r="O62" s="148"/>
      <c r="P62" s="148"/>
      <c r="Q62" s="148"/>
      <c r="R62" s="148">
        <v>508425</v>
      </c>
      <c r="S62" s="148"/>
      <c r="T62" s="148"/>
      <c r="U62" s="148"/>
      <c r="V62" s="148"/>
      <c r="W62" s="148"/>
      <c r="X62" s="148"/>
      <c r="Y62" s="148"/>
      <c r="Z62" s="148"/>
      <c r="AA62" s="148">
        <f t="shared" ref="AA62:AA70" si="0">G62+H62+I62+J62+K62+L62+M62+N62</f>
        <v>508425</v>
      </c>
      <c r="AB62" s="149" t="s">
        <v>771</v>
      </c>
      <c r="AC62" s="136"/>
      <c r="AD62" s="137"/>
      <c r="AE62" s="136"/>
      <c r="AF62" s="126"/>
      <c r="AG62" s="126"/>
    </row>
    <row r="63" spans="1:33" hidden="1" x14ac:dyDescent="0.25">
      <c r="A63" s="514"/>
      <c r="B63" s="511"/>
      <c r="C63" s="517"/>
      <c r="D63" s="630"/>
      <c r="E63" s="520"/>
      <c r="F63" s="146" t="s">
        <v>1040</v>
      </c>
      <c r="G63" s="84"/>
      <c r="H63" s="133"/>
      <c r="I63" s="133"/>
      <c r="J63" s="133"/>
      <c r="K63" s="133"/>
      <c r="L63" s="133">
        <v>90000</v>
      </c>
      <c r="M63" s="133"/>
      <c r="N63" s="133"/>
      <c r="O63" s="148"/>
      <c r="P63" s="148"/>
      <c r="Q63" s="148"/>
      <c r="R63" s="148">
        <v>45000</v>
      </c>
      <c r="S63" s="148"/>
      <c r="T63" s="148"/>
      <c r="U63" s="148"/>
      <c r="V63" s="148"/>
      <c r="W63" s="148"/>
      <c r="X63" s="148"/>
      <c r="Y63" s="148"/>
      <c r="Z63" s="148"/>
      <c r="AA63" s="148">
        <f>L63+Q63</f>
        <v>90000</v>
      </c>
      <c r="AB63" s="149" t="s">
        <v>771</v>
      </c>
      <c r="AC63" s="136">
        <v>9</v>
      </c>
      <c r="AD63" s="137">
        <v>135000</v>
      </c>
      <c r="AE63" s="136"/>
      <c r="AF63" s="126"/>
      <c r="AG63" s="126"/>
    </row>
    <row r="64" spans="1:33" hidden="1" x14ac:dyDescent="0.25">
      <c r="A64" s="514"/>
      <c r="B64" s="511"/>
      <c r="C64" s="517"/>
      <c r="D64" s="630"/>
      <c r="E64" s="520"/>
      <c r="F64" s="132" t="s">
        <v>1041</v>
      </c>
      <c r="G64" s="84"/>
      <c r="H64" s="133"/>
      <c r="I64" s="133"/>
      <c r="J64" s="133"/>
      <c r="K64" s="133"/>
      <c r="L64" s="133">
        <v>370000</v>
      </c>
      <c r="M64" s="133"/>
      <c r="N64" s="133"/>
      <c r="O64" s="148"/>
      <c r="P64" s="148"/>
      <c r="Q64" s="148"/>
      <c r="R64" s="148">
        <v>230000</v>
      </c>
      <c r="S64" s="148"/>
      <c r="T64" s="148"/>
      <c r="U64" s="148"/>
      <c r="V64" s="148"/>
      <c r="W64" s="148"/>
      <c r="X64" s="148"/>
      <c r="Y64" s="148"/>
      <c r="Z64" s="148"/>
      <c r="AA64" s="148">
        <f>L64+Q64</f>
        <v>370000</v>
      </c>
      <c r="AB64" s="149" t="s">
        <v>771</v>
      </c>
      <c r="AC64" s="136">
        <v>13</v>
      </c>
      <c r="AD64" s="137">
        <v>440000</v>
      </c>
      <c r="AE64" s="136"/>
      <c r="AF64" s="126"/>
      <c r="AG64" s="126"/>
    </row>
    <row r="65" spans="1:33" hidden="1" x14ac:dyDescent="0.25">
      <c r="A65" s="514"/>
      <c r="B65" s="511"/>
      <c r="C65" s="517"/>
      <c r="D65" s="630"/>
      <c r="E65" s="520"/>
      <c r="F65" s="132" t="s">
        <v>37</v>
      </c>
      <c r="G65" s="84"/>
      <c r="H65" s="133"/>
      <c r="I65" s="134"/>
      <c r="J65" s="133"/>
      <c r="K65" s="133"/>
      <c r="L65" s="133"/>
      <c r="M65" s="133"/>
      <c r="N65" s="133"/>
      <c r="O65" s="148"/>
      <c r="P65" s="148"/>
      <c r="Q65" s="148"/>
      <c r="R65" s="148"/>
      <c r="S65" s="148">
        <v>6000</v>
      </c>
      <c r="T65" s="148"/>
      <c r="U65" s="148"/>
      <c r="V65" s="148"/>
      <c r="W65" s="148"/>
      <c r="X65" s="148"/>
      <c r="Y65" s="148"/>
      <c r="Z65" s="148"/>
      <c r="AA65" s="148">
        <v>6000</v>
      </c>
      <c r="AB65" s="149" t="s">
        <v>771</v>
      </c>
      <c r="AC65" s="136"/>
      <c r="AD65" s="137"/>
      <c r="AE65" s="136"/>
      <c r="AF65" s="126"/>
      <c r="AG65" s="126"/>
    </row>
    <row r="66" spans="1:33" hidden="1" x14ac:dyDescent="0.25">
      <c r="A66" s="514"/>
      <c r="B66" s="511"/>
      <c r="C66" s="517"/>
      <c r="D66" s="630"/>
      <c r="E66" s="520"/>
      <c r="F66" s="132" t="s">
        <v>1042</v>
      </c>
      <c r="G66" s="84"/>
      <c r="H66" s="133"/>
      <c r="I66" s="133"/>
      <c r="J66" s="133"/>
      <c r="K66" s="133"/>
      <c r="L66" s="133"/>
      <c r="M66" s="133"/>
      <c r="N66" s="133">
        <v>510000</v>
      </c>
      <c r="O66" s="148"/>
      <c r="P66" s="148"/>
      <c r="Q66" s="148"/>
      <c r="R66" s="148"/>
      <c r="S66" s="148">
        <v>510000</v>
      </c>
      <c r="T66" s="148"/>
      <c r="U66" s="148"/>
      <c r="V66" s="148"/>
      <c r="W66" s="148"/>
      <c r="X66" s="148"/>
      <c r="Y66" s="148"/>
      <c r="Z66" s="148"/>
      <c r="AA66" s="148">
        <f t="shared" si="0"/>
        <v>510000</v>
      </c>
      <c r="AB66" s="149" t="s">
        <v>771</v>
      </c>
      <c r="AC66" s="136"/>
      <c r="AD66" s="137"/>
      <c r="AE66" s="136"/>
      <c r="AF66" s="126"/>
      <c r="AG66" s="126"/>
    </row>
    <row r="67" spans="1:33" hidden="1" x14ac:dyDescent="0.25">
      <c r="A67" s="514"/>
      <c r="B67" s="511"/>
      <c r="C67" s="517"/>
      <c r="D67" s="630"/>
      <c r="E67" s="520"/>
      <c r="F67" s="132" t="s">
        <v>29</v>
      </c>
      <c r="G67" s="17"/>
      <c r="H67" s="133"/>
      <c r="I67" s="133"/>
      <c r="J67" s="134"/>
      <c r="K67" s="133"/>
      <c r="L67" s="140">
        <v>164408</v>
      </c>
      <c r="M67" s="140"/>
      <c r="N67" s="140"/>
      <c r="O67" s="147"/>
      <c r="P67" s="147"/>
      <c r="Q67" s="147"/>
      <c r="R67" s="147">
        <v>156108</v>
      </c>
      <c r="S67" s="147"/>
      <c r="T67" s="147"/>
      <c r="U67" s="147"/>
      <c r="V67" s="147"/>
      <c r="W67" s="147"/>
      <c r="X67" s="147"/>
      <c r="Y67" s="147"/>
      <c r="Z67" s="147"/>
      <c r="AA67" s="148">
        <f>L67+Q67</f>
        <v>164408</v>
      </c>
      <c r="AB67" s="149" t="s">
        <v>771</v>
      </c>
      <c r="AC67" s="136">
        <v>2</v>
      </c>
      <c r="AD67" s="137">
        <v>96600</v>
      </c>
      <c r="AE67" s="136"/>
      <c r="AF67" s="126"/>
      <c r="AG67" s="126"/>
    </row>
    <row r="68" spans="1:33" hidden="1" x14ac:dyDescent="0.25">
      <c r="A68" s="514"/>
      <c r="B68" s="511"/>
      <c r="C68" s="517"/>
      <c r="D68" s="630"/>
      <c r="E68" s="520"/>
      <c r="F68" s="132" t="s">
        <v>1043</v>
      </c>
      <c r="G68" s="84"/>
      <c r="H68" s="133"/>
      <c r="I68" s="133"/>
      <c r="J68" s="134"/>
      <c r="K68" s="133"/>
      <c r="L68" s="133">
        <v>416099</v>
      </c>
      <c r="M68" s="133"/>
      <c r="N68" s="133"/>
      <c r="O68" s="148"/>
      <c r="P68" s="148"/>
      <c r="Q68" s="148"/>
      <c r="R68" s="148"/>
      <c r="S68" s="148">
        <v>38170</v>
      </c>
      <c r="T68" s="148"/>
      <c r="U68" s="148"/>
      <c r="V68" s="148"/>
      <c r="W68" s="148"/>
      <c r="X68" s="148"/>
      <c r="Y68" s="148"/>
      <c r="Z68" s="148"/>
      <c r="AA68" s="148">
        <v>889551</v>
      </c>
      <c r="AB68" s="149" t="s">
        <v>771</v>
      </c>
      <c r="AC68" s="136">
        <v>19</v>
      </c>
      <c r="AD68" s="137">
        <v>889551</v>
      </c>
      <c r="AE68" s="136"/>
      <c r="AF68" s="126"/>
      <c r="AG68" s="126"/>
    </row>
    <row r="69" spans="1:33" hidden="1" x14ac:dyDescent="0.25">
      <c r="A69" s="514"/>
      <c r="B69" s="511"/>
      <c r="C69" s="517"/>
      <c r="D69" s="630"/>
      <c r="E69" s="520"/>
      <c r="F69" s="162" t="s">
        <v>40</v>
      </c>
      <c r="G69" s="6"/>
      <c r="H69" s="133"/>
      <c r="I69" s="133"/>
      <c r="J69" s="133"/>
      <c r="K69" s="133"/>
      <c r="L69" s="147"/>
      <c r="M69" s="147"/>
      <c r="N69" s="147">
        <v>26935</v>
      </c>
      <c r="O69" s="147"/>
      <c r="P69" s="147"/>
      <c r="Q69" s="147"/>
      <c r="R69" s="147"/>
      <c r="S69" s="147">
        <v>26935</v>
      </c>
      <c r="T69" s="147"/>
      <c r="U69" s="147"/>
      <c r="V69" s="147"/>
      <c r="W69" s="147"/>
      <c r="X69" s="147"/>
      <c r="Y69" s="147"/>
      <c r="Z69" s="147"/>
      <c r="AA69" s="148">
        <f t="shared" si="0"/>
        <v>26935</v>
      </c>
      <c r="AB69" s="149" t="s">
        <v>771</v>
      </c>
      <c r="AC69" s="136"/>
      <c r="AD69" s="137"/>
      <c r="AE69" s="136"/>
      <c r="AF69" s="126"/>
      <c r="AG69" s="126"/>
    </row>
    <row r="70" spans="1:33" hidden="1" x14ac:dyDescent="0.25">
      <c r="A70" s="515"/>
      <c r="B70" s="512"/>
      <c r="C70" s="518"/>
      <c r="D70" s="631"/>
      <c r="E70" s="521"/>
      <c r="F70" s="162" t="s">
        <v>1044</v>
      </c>
      <c r="G70" s="17"/>
      <c r="H70" s="140"/>
      <c r="I70" s="140"/>
      <c r="J70" s="140"/>
      <c r="K70" s="140"/>
      <c r="L70" s="140"/>
      <c r="M70" s="140"/>
      <c r="N70" s="140">
        <v>40402</v>
      </c>
      <c r="O70" s="147"/>
      <c r="P70" s="147"/>
      <c r="Q70" s="147"/>
      <c r="R70" s="147"/>
      <c r="S70" s="147">
        <v>40402</v>
      </c>
      <c r="T70" s="147"/>
      <c r="U70" s="147"/>
      <c r="V70" s="147"/>
      <c r="W70" s="147"/>
      <c r="X70" s="147"/>
      <c r="Y70" s="147"/>
      <c r="Z70" s="147"/>
      <c r="AA70" s="147">
        <f t="shared" si="0"/>
        <v>40402</v>
      </c>
      <c r="AB70" s="149" t="s">
        <v>771</v>
      </c>
      <c r="AC70" s="136"/>
      <c r="AD70" s="137"/>
      <c r="AE70" s="136"/>
      <c r="AF70" s="126"/>
      <c r="AG70" s="126"/>
    </row>
    <row r="71" spans="1:33" hidden="1" x14ac:dyDescent="0.25">
      <c r="A71" s="141"/>
      <c r="B71" s="153" t="s">
        <v>16</v>
      </c>
      <c r="C71" s="21"/>
      <c r="D71" s="21"/>
      <c r="E71" s="21"/>
      <c r="F71" s="153"/>
      <c r="G71" s="143"/>
      <c r="H71" s="144"/>
      <c r="I71" s="144"/>
      <c r="J71" s="144"/>
      <c r="K71" s="144"/>
      <c r="L71" s="144"/>
      <c r="M71" s="144"/>
      <c r="N71" s="144"/>
      <c r="O71" s="144"/>
      <c r="P71" s="144"/>
      <c r="Q71" s="144"/>
      <c r="R71" s="144"/>
      <c r="S71" s="144"/>
      <c r="T71" s="144"/>
      <c r="U71" s="144"/>
      <c r="V71" s="144"/>
      <c r="W71" s="144"/>
      <c r="X71" s="144"/>
      <c r="Y71" s="144"/>
      <c r="Z71" s="144"/>
      <c r="AA71" s="144">
        <f>SUM(AA60:AA70)</f>
        <v>2785288</v>
      </c>
      <c r="AB71" s="145">
        <f>AA71/E62</f>
        <v>0.84357730070746439</v>
      </c>
      <c r="AC71" s="136"/>
      <c r="AD71" s="137"/>
      <c r="AE71" s="136"/>
      <c r="AF71" s="126"/>
      <c r="AG71" s="126"/>
    </row>
    <row r="72" spans="1:33" ht="21" hidden="1" customHeight="1" x14ac:dyDescent="0.25">
      <c r="A72" s="513">
        <v>9</v>
      </c>
      <c r="B72" s="510" t="s">
        <v>41</v>
      </c>
      <c r="C72" s="516" t="s">
        <v>42</v>
      </c>
      <c r="D72" s="522" t="s">
        <v>1197</v>
      </c>
      <c r="E72" s="519">
        <v>2116647.31</v>
      </c>
      <c r="F72" s="146" t="s">
        <v>1392</v>
      </c>
      <c r="G72" s="166"/>
      <c r="H72" s="166"/>
      <c r="I72" s="166"/>
      <c r="J72" s="166"/>
      <c r="K72" s="166"/>
      <c r="L72" s="166"/>
      <c r="M72" s="166"/>
      <c r="N72" s="166">
        <v>299710</v>
      </c>
      <c r="O72" s="166"/>
      <c r="P72" s="166"/>
      <c r="Q72" s="166"/>
      <c r="R72" s="166"/>
      <c r="S72" s="166"/>
      <c r="T72" s="166"/>
      <c r="U72" s="166">
        <v>134590</v>
      </c>
      <c r="V72" s="166">
        <v>134590</v>
      </c>
      <c r="W72" s="166">
        <v>134590</v>
      </c>
      <c r="X72" s="166"/>
      <c r="Y72" s="166"/>
      <c r="Z72" s="166"/>
      <c r="AA72" s="166">
        <v>134590</v>
      </c>
      <c r="AB72" s="174"/>
      <c r="AC72" s="136"/>
      <c r="AD72" s="137"/>
      <c r="AE72" s="136"/>
      <c r="AF72" s="126"/>
      <c r="AG72" s="126"/>
    </row>
    <row r="73" spans="1:33" hidden="1" x14ac:dyDescent="0.25">
      <c r="A73" s="514"/>
      <c r="B73" s="511"/>
      <c r="C73" s="517"/>
      <c r="D73" s="688"/>
      <c r="E73" s="520"/>
      <c r="F73" s="146" t="s">
        <v>1083</v>
      </c>
      <c r="G73" s="166"/>
      <c r="H73" s="166"/>
      <c r="I73" s="166"/>
      <c r="J73" s="166"/>
      <c r="K73" s="166"/>
      <c r="L73" s="166"/>
      <c r="M73" s="166"/>
      <c r="N73" s="166">
        <v>400000</v>
      </c>
      <c r="O73" s="166"/>
      <c r="P73" s="166"/>
      <c r="Q73" s="166"/>
      <c r="R73" s="166">
        <v>308642</v>
      </c>
      <c r="S73" s="166">
        <v>308642</v>
      </c>
      <c r="T73" s="166">
        <v>308642</v>
      </c>
      <c r="U73" s="166"/>
      <c r="V73" s="166"/>
      <c r="W73" s="166"/>
      <c r="X73" s="166"/>
      <c r="Y73" s="166"/>
      <c r="Z73" s="166"/>
      <c r="AA73" s="166">
        <v>299710</v>
      </c>
      <c r="AB73" s="174"/>
      <c r="AC73" s="136"/>
      <c r="AD73" s="137"/>
      <c r="AE73" s="136"/>
      <c r="AF73" s="126"/>
      <c r="AG73" s="126"/>
    </row>
    <row r="74" spans="1:33" s="16" customFormat="1" hidden="1" x14ac:dyDescent="0.25">
      <c r="A74" s="514"/>
      <c r="B74" s="511"/>
      <c r="C74" s="517"/>
      <c r="D74" s="688"/>
      <c r="E74" s="520"/>
      <c r="F74" s="146" t="s">
        <v>1394</v>
      </c>
      <c r="G74" s="166"/>
      <c r="H74" s="166"/>
      <c r="I74" s="166"/>
      <c r="J74" s="166"/>
      <c r="K74" s="166"/>
      <c r="L74" s="166"/>
      <c r="M74" s="166"/>
      <c r="N74" s="166">
        <v>210000</v>
      </c>
      <c r="O74" s="166"/>
      <c r="P74" s="166">
        <v>400000</v>
      </c>
      <c r="Q74" s="166">
        <v>400000</v>
      </c>
      <c r="R74" s="166">
        <v>400000</v>
      </c>
      <c r="S74" s="166"/>
      <c r="T74" s="166"/>
      <c r="U74" s="166"/>
      <c r="V74" s="166"/>
      <c r="W74" s="166"/>
      <c r="X74" s="166"/>
      <c r="Y74" s="166"/>
      <c r="Z74" s="166"/>
      <c r="AA74" s="166">
        <v>400000</v>
      </c>
      <c r="AB74" s="174"/>
      <c r="AC74" s="136"/>
      <c r="AD74" s="137"/>
      <c r="AE74" s="136"/>
      <c r="AF74" s="126"/>
      <c r="AG74" s="126"/>
    </row>
    <row r="75" spans="1:33" hidden="1" x14ac:dyDescent="0.25">
      <c r="A75" s="514"/>
      <c r="B75" s="511"/>
      <c r="C75" s="517"/>
      <c r="D75" s="688"/>
      <c r="E75" s="520"/>
      <c r="F75" s="146" t="s">
        <v>1395</v>
      </c>
      <c r="G75" s="166"/>
      <c r="H75" s="166"/>
      <c r="I75" s="166"/>
      <c r="J75" s="166"/>
      <c r="K75" s="166"/>
      <c r="L75" s="166"/>
      <c r="M75" s="166"/>
      <c r="N75" s="166">
        <v>168000</v>
      </c>
      <c r="O75" s="166"/>
      <c r="P75" s="166"/>
      <c r="Q75" s="166"/>
      <c r="R75" s="166">
        <v>18000</v>
      </c>
      <c r="S75" s="166">
        <v>18000</v>
      </c>
      <c r="T75" s="166">
        <v>18000</v>
      </c>
      <c r="U75" s="166"/>
      <c r="V75" s="166"/>
      <c r="W75" s="166"/>
      <c r="X75" s="166"/>
      <c r="Y75" s="166"/>
      <c r="Z75" s="166"/>
      <c r="AA75" s="166">
        <v>26932</v>
      </c>
      <c r="AB75" s="175"/>
      <c r="AC75" s="136"/>
      <c r="AD75" s="137"/>
      <c r="AE75" s="136"/>
      <c r="AF75" s="126"/>
      <c r="AG75" s="126"/>
    </row>
    <row r="76" spans="1:33" hidden="1" x14ac:dyDescent="0.25">
      <c r="A76" s="515"/>
      <c r="B76" s="512"/>
      <c r="C76" s="518"/>
      <c r="D76" s="689"/>
      <c r="E76" s="521"/>
      <c r="F76" s="146" t="s">
        <v>708</v>
      </c>
      <c r="G76" s="166"/>
      <c r="H76" s="166"/>
      <c r="I76" s="166"/>
      <c r="J76" s="166"/>
      <c r="K76" s="166"/>
      <c r="L76" s="166"/>
      <c r="M76" s="166"/>
      <c r="N76" s="166">
        <v>807379.31</v>
      </c>
      <c r="O76" s="166"/>
      <c r="P76" s="166"/>
      <c r="Q76" s="166">
        <v>210000</v>
      </c>
      <c r="R76" s="166">
        <v>210000</v>
      </c>
      <c r="S76" s="166">
        <v>210000</v>
      </c>
      <c r="T76" s="166"/>
      <c r="U76" s="166"/>
      <c r="V76" s="166"/>
      <c r="W76" s="166"/>
      <c r="X76" s="166"/>
      <c r="Y76" s="166"/>
      <c r="Z76" s="166"/>
      <c r="AA76" s="166">
        <v>210000</v>
      </c>
      <c r="AB76" s="176"/>
      <c r="AC76" s="136"/>
      <c r="AD76" s="137"/>
      <c r="AE76" s="136"/>
      <c r="AF76" s="126"/>
      <c r="AG76" s="126"/>
    </row>
    <row r="77" spans="1:33" s="35" customFormat="1" hidden="1" x14ac:dyDescent="0.25">
      <c r="A77" s="177"/>
      <c r="B77" s="105"/>
      <c r="C77" s="80"/>
      <c r="D77" s="178"/>
      <c r="E77" s="81"/>
      <c r="F77" s="146" t="s">
        <v>1396</v>
      </c>
      <c r="G77" s="166"/>
      <c r="H77" s="166"/>
      <c r="I77" s="166"/>
      <c r="J77" s="166"/>
      <c r="K77" s="166"/>
      <c r="L77" s="166"/>
      <c r="M77" s="166"/>
      <c r="N77" s="166"/>
      <c r="O77" s="166"/>
      <c r="P77" s="166"/>
      <c r="Q77" s="166">
        <v>168000</v>
      </c>
      <c r="R77" s="166">
        <v>168000</v>
      </c>
      <c r="S77" s="166">
        <v>168000</v>
      </c>
      <c r="T77" s="166"/>
      <c r="U77" s="166"/>
      <c r="V77" s="166"/>
      <c r="W77" s="166"/>
      <c r="X77" s="166"/>
      <c r="Y77" s="166"/>
      <c r="Z77" s="166"/>
      <c r="AA77" s="166">
        <v>168000</v>
      </c>
      <c r="AB77" s="176"/>
      <c r="AC77" s="136"/>
      <c r="AD77" s="137"/>
      <c r="AE77" s="136"/>
      <c r="AF77" s="126"/>
      <c r="AG77" s="126"/>
    </row>
    <row r="78" spans="1:33" s="35" customFormat="1" hidden="1" x14ac:dyDescent="0.25">
      <c r="A78" s="177"/>
      <c r="B78" s="105"/>
      <c r="C78" s="80"/>
      <c r="D78" s="178"/>
      <c r="E78" s="81"/>
      <c r="F78" s="146" t="s">
        <v>1043</v>
      </c>
      <c r="G78" s="166"/>
      <c r="H78" s="166"/>
      <c r="I78" s="166"/>
      <c r="J78" s="166"/>
      <c r="K78" s="166"/>
      <c r="L78" s="166"/>
      <c r="M78" s="166"/>
      <c r="N78" s="166"/>
      <c r="O78" s="166"/>
      <c r="P78" s="166">
        <v>807415</v>
      </c>
      <c r="Q78" s="166">
        <v>807415</v>
      </c>
      <c r="R78" s="166">
        <v>807415</v>
      </c>
      <c r="S78" s="166"/>
      <c r="T78" s="166"/>
      <c r="U78" s="166"/>
      <c r="V78" s="166"/>
      <c r="W78" s="166"/>
      <c r="X78" s="166"/>
      <c r="Y78" s="166"/>
      <c r="Z78" s="166"/>
      <c r="AA78" s="166">
        <v>807379.31</v>
      </c>
      <c r="AB78" s="176"/>
      <c r="AC78" s="136"/>
      <c r="AD78" s="137"/>
      <c r="AE78" s="136"/>
      <c r="AF78" s="126"/>
      <c r="AG78" s="126"/>
    </row>
    <row r="79" spans="1:33" s="35" customFormat="1" hidden="1" x14ac:dyDescent="0.25">
      <c r="A79" s="177"/>
      <c r="B79" s="105"/>
      <c r="C79" s="80"/>
      <c r="D79" s="178"/>
      <c r="E79" s="81"/>
      <c r="F79" s="146" t="s">
        <v>40</v>
      </c>
      <c r="G79" s="166"/>
      <c r="H79" s="166"/>
      <c r="I79" s="166"/>
      <c r="J79" s="166"/>
      <c r="K79" s="166"/>
      <c r="L79" s="166"/>
      <c r="M79" s="166"/>
      <c r="N79" s="166"/>
      <c r="O79" s="166"/>
      <c r="P79" s="166"/>
      <c r="Q79" s="166"/>
      <c r="R79" s="166"/>
      <c r="S79" s="166">
        <v>50000</v>
      </c>
      <c r="T79" s="166">
        <v>50000</v>
      </c>
      <c r="U79" s="166"/>
      <c r="V79" s="166">
        <v>50000</v>
      </c>
      <c r="W79" s="166"/>
      <c r="X79" s="166"/>
      <c r="Y79" s="166"/>
      <c r="Z79" s="166"/>
      <c r="AA79" s="166">
        <v>50000</v>
      </c>
      <c r="AB79" s="176"/>
      <c r="AC79" s="136"/>
      <c r="AD79" s="137"/>
      <c r="AE79" s="136"/>
      <c r="AF79" s="126"/>
      <c r="AG79" s="126"/>
    </row>
    <row r="80" spans="1:33" s="35" customFormat="1" hidden="1" x14ac:dyDescent="0.25">
      <c r="A80" s="177"/>
      <c r="B80" s="105"/>
      <c r="C80" s="80"/>
      <c r="D80" s="178"/>
      <c r="E80" s="81"/>
      <c r="F80" s="146" t="s">
        <v>711</v>
      </c>
      <c r="G80" s="166"/>
      <c r="H80" s="166"/>
      <c r="I80" s="166"/>
      <c r="J80" s="166"/>
      <c r="K80" s="166"/>
      <c r="L80" s="166"/>
      <c r="M80" s="166"/>
      <c r="N80" s="166"/>
      <c r="O80" s="166"/>
      <c r="P80" s="166"/>
      <c r="Q80" s="166"/>
      <c r="R80" s="166"/>
      <c r="S80" s="166"/>
      <c r="T80" s="166">
        <v>20000</v>
      </c>
      <c r="U80" s="166"/>
      <c r="V80" s="166">
        <v>20000</v>
      </c>
      <c r="W80" s="166"/>
      <c r="X80" s="166"/>
      <c r="Y80" s="166"/>
      <c r="Z80" s="166"/>
      <c r="AA80" s="166">
        <v>20000</v>
      </c>
      <c r="AB80" s="176"/>
      <c r="AC80" s="136"/>
      <c r="AD80" s="137"/>
      <c r="AE80" s="136"/>
      <c r="AF80" s="126"/>
      <c r="AG80" s="126"/>
    </row>
    <row r="81" spans="1:33" hidden="1" x14ac:dyDescent="0.25">
      <c r="A81" s="179"/>
      <c r="B81" s="180" t="s">
        <v>16</v>
      </c>
      <c r="C81" s="23"/>
      <c r="D81" s="23"/>
      <c r="E81" s="23"/>
      <c r="F81" s="153"/>
      <c r="G81" s="143"/>
      <c r="H81" s="144"/>
      <c r="I81" s="144"/>
      <c r="J81" s="144"/>
      <c r="K81" s="144"/>
      <c r="L81" s="144"/>
      <c r="M81" s="144"/>
      <c r="N81" s="144"/>
      <c r="O81" s="144"/>
      <c r="P81" s="144"/>
      <c r="Q81" s="144"/>
      <c r="R81" s="144"/>
      <c r="S81" s="144"/>
      <c r="T81" s="144"/>
      <c r="U81" s="144"/>
      <c r="V81" s="144"/>
      <c r="W81" s="144"/>
      <c r="X81" s="144"/>
      <c r="Y81" s="144"/>
      <c r="Z81" s="144"/>
      <c r="AA81" s="144">
        <f>SUM(AA72:AA80)</f>
        <v>2116611.31</v>
      </c>
      <c r="AB81" s="145">
        <f>AA81/E72</f>
        <v>0.99998299197044782</v>
      </c>
      <c r="AC81" s="136"/>
      <c r="AD81" s="137"/>
      <c r="AE81" s="136"/>
      <c r="AF81" s="126"/>
      <c r="AG81" s="126"/>
    </row>
    <row r="82" spans="1:33" hidden="1" x14ac:dyDescent="0.25">
      <c r="A82" s="513">
        <v>10</v>
      </c>
      <c r="B82" s="510" t="s">
        <v>45</v>
      </c>
      <c r="C82" s="516" t="s">
        <v>39</v>
      </c>
      <c r="D82" s="522" t="s">
        <v>925</v>
      </c>
      <c r="E82" s="519">
        <v>3465974.3100000005</v>
      </c>
      <c r="F82" s="146" t="s">
        <v>36</v>
      </c>
      <c r="G82" s="84"/>
      <c r="H82" s="133"/>
      <c r="I82" s="148"/>
      <c r="J82" s="133"/>
      <c r="K82" s="133">
        <v>593015</v>
      </c>
      <c r="L82" s="133"/>
      <c r="M82" s="133"/>
      <c r="N82" s="133"/>
      <c r="O82" s="148"/>
      <c r="P82" s="148"/>
      <c r="Q82" s="148"/>
      <c r="R82" s="148">
        <v>54837</v>
      </c>
      <c r="S82" s="148"/>
      <c r="T82" s="148"/>
      <c r="U82" s="148"/>
      <c r="V82" s="148"/>
      <c r="W82" s="148"/>
      <c r="X82" s="148"/>
      <c r="Y82" s="148"/>
      <c r="Z82" s="148"/>
      <c r="AA82" s="148">
        <f>H82+I82+J82+K82+L82+M82</f>
        <v>593015</v>
      </c>
      <c r="AB82" s="30"/>
      <c r="AC82" s="136">
        <v>5</v>
      </c>
      <c r="AD82" s="137">
        <v>538177</v>
      </c>
      <c r="AE82" s="136"/>
      <c r="AF82" s="126"/>
      <c r="AG82" s="126"/>
    </row>
    <row r="83" spans="1:33" hidden="1" x14ac:dyDescent="0.25">
      <c r="A83" s="514"/>
      <c r="B83" s="511"/>
      <c r="C83" s="517"/>
      <c r="D83" s="517"/>
      <c r="E83" s="520"/>
      <c r="F83" s="132" t="s">
        <v>1046</v>
      </c>
      <c r="G83" s="84"/>
      <c r="H83" s="133"/>
      <c r="I83" s="133"/>
      <c r="J83" s="133"/>
      <c r="K83" s="133"/>
      <c r="L83" s="133">
        <v>105000</v>
      </c>
      <c r="M83" s="133"/>
      <c r="N83" s="133"/>
      <c r="O83" s="148"/>
      <c r="P83" s="148"/>
      <c r="Q83" s="148">
        <v>105000</v>
      </c>
      <c r="R83" s="148"/>
      <c r="S83" s="148"/>
      <c r="T83" s="148"/>
      <c r="U83" s="148"/>
      <c r="V83" s="148"/>
      <c r="W83" s="148"/>
      <c r="X83" s="148"/>
      <c r="Y83" s="148"/>
      <c r="Z83" s="148"/>
      <c r="AA83" s="148">
        <f t="shared" ref="AA83:AA90" si="1">H83+I83+J83+K83+L83+M83</f>
        <v>105000</v>
      </c>
      <c r="AB83" s="30"/>
      <c r="AC83" s="136"/>
      <c r="AD83" s="137"/>
      <c r="AE83" s="136" t="s">
        <v>1213</v>
      </c>
      <c r="AF83" s="126"/>
      <c r="AG83" s="126"/>
    </row>
    <row r="84" spans="1:33" hidden="1" x14ac:dyDescent="0.25">
      <c r="A84" s="514"/>
      <c r="B84" s="511"/>
      <c r="C84" s="517"/>
      <c r="D84" s="517"/>
      <c r="E84" s="520"/>
      <c r="F84" s="132" t="s">
        <v>1047</v>
      </c>
      <c r="G84" s="84"/>
      <c r="H84" s="133"/>
      <c r="I84" s="133"/>
      <c r="J84" s="133"/>
      <c r="K84" s="133"/>
      <c r="L84" s="133">
        <v>180000</v>
      </c>
      <c r="M84" s="133"/>
      <c r="N84" s="133"/>
      <c r="O84" s="148"/>
      <c r="P84" s="148"/>
      <c r="Q84" s="148"/>
      <c r="R84" s="148"/>
      <c r="S84" s="148"/>
      <c r="T84" s="148"/>
      <c r="U84" s="148"/>
      <c r="V84" s="148"/>
      <c r="W84" s="148"/>
      <c r="X84" s="148"/>
      <c r="Y84" s="148"/>
      <c r="Z84" s="148"/>
      <c r="AA84" s="148">
        <f t="shared" si="1"/>
        <v>180000</v>
      </c>
      <c r="AB84" s="30"/>
      <c r="AC84" s="136">
        <v>4</v>
      </c>
      <c r="AD84" s="137">
        <v>160000</v>
      </c>
      <c r="AE84" s="136"/>
      <c r="AF84" s="126"/>
      <c r="AG84" s="126"/>
    </row>
    <row r="85" spans="1:33" hidden="1" x14ac:dyDescent="0.25">
      <c r="A85" s="514"/>
      <c r="B85" s="511"/>
      <c r="C85" s="517"/>
      <c r="D85" s="517"/>
      <c r="E85" s="520"/>
      <c r="F85" s="132" t="s">
        <v>1048</v>
      </c>
      <c r="G85" s="84"/>
      <c r="H85" s="133"/>
      <c r="I85" s="133"/>
      <c r="J85" s="133"/>
      <c r="K85" s="133"/>
      <c r="L85" s="133"/>
      <c r="M85" s="133"/>
      <c r="N85" s="133"/>
      <c r="O85" s="148"/>
      <c r="P85" s="148"/>
      <c r="Q85" s="148"/>
      <c r="R85" s="148"/>
      <c r="S85" s="148"/>
      <c r="T85" s="148"/>
      <c r="U85" s="148"/>
      <c r="V85" s="148"/>
      <c r="W85" s="148">
        <v>30000</v>
      </c>
      <c r="X85" s="148"/>
      <c r="Y85" s="148"/>
      <c r="Z85" s="148"/>
      <c r="AA85" s="148">
        <v>30000</v>
      </c>
      <c r="AB85" s="30"/>
      <c r="AC85" s="136"/>
      <c r="AD85" s="137"/>
      <c r="AE85" s="136"/>
      <c r="AF85" s="126"/>
      <c r="AG85" s="126"/>
    </row>
    <row r="86" spans="1:33" hidden="1" x14ac:dyDescent="0.25">
      <c r="A86" s="514"/>
      <c r="B86" s="511"/>
      <c r="C86" s="517"/>
      <c r="D86" s="517"/>
      <c r="E86" s="520"/>
      <c r="F86" s="132" t="s">
        <v>1049</v>
      </c>
      <c r="G86" s="84"/>
      <c r="H86" s="133"/>
      <c r="I86" s="133"/>
      <c r="J86" s="133">
        <v>593015</v>
      </c>
      <c r="K86" s="133"/>
      <c r="L86" s="133"/>
      <c r="M86" s="133"/>
      <c r="N86" s="133"/>
      <c r="O86" s="148"/>
      <c r="P86" s="148"/>
      <c r="Q86" s="148"/>
      <c r="R86" s="148"/>
      <c r="S86" s="148"/>
      <c r="T86" s="148">
        <v>82513</v>
      </c>
      <c r="U86" s="148"/>
      <c r="V86" s="148"/>
      <c r="W86" s="148"/>
      <c r="X86" s="148"/>
      <c r="Y86" s="148"/>
      <c r="Z86" s="148"/>
      <c r="AA86" s="148">
        <f t="shared" si="1"/>
        <v>593015</v>
      </c>
      <c r="AB86" s="30"/>
      <c r="AC86" s="136">
        <v>4</v>
      </c>
      <c r="AD86" s="137">
        <v>510502</v>
      </c>
      <c r="AE86" s="136"/>
      <c r="AF86" s="126"/>
      <c r="AG86" s="126"/>
    </row>
    <row r="87" spans="1:33" hidden="1" x14ac:dyDescent="0.25">
      <c r="A87" s="514"/>
      <c r="B87" s="511"/>
      <c r="C87" s="517"/>
      <c r="D87" s="517"/>
      <c r="E87" s="520"/>
      <c r="F87" s="132" t="s">
        <v>1050</v>
      </c>
      <c r="G87" s="84"/>
      <c r="H87" s="133"/>
      <c r="I87" s="133"/>
      <c r="J87" s="133">
        <v>1538676</v>
      </c>
      <c r="K87" s="133"/>
      <c r="L87" s="133"/>
      <c r="M87" s="133"/>
      <c r="N87" s="133"/>
      <c r="O87" s="148"/>
      <c r="P87" s="148"/>
      <c r="Q87" s="148"/>
      <c r="R87" s="148"/>
      <c r="S87" s="148"/>
      <c r="T87" s="148">
        <v>377930</v>
      </c>
      <c r="U87" s="148"/>
      <c r="V87" s="148"/>
      <c r="W87" s="148"/>
      <c r="X87" s="148"/>
      <c r="Y87" s="148"/>
      <c r="Z87" s="148"/>
      <c r="AA87" s="148">
        <f t="shared" si="1"/>
        <v>1538676</v>
      </c>
      <c r="AB87" s="30"/>
      <c r="AC87" s="136">
        <v>14</v>
      </c>
      <c r="AD87" s="137">
        <v>1252380</v>
      </c>
      <c r="AE87" s="136"/>
      <c r="AF87" s="126"/>
      <c r="AG87" s="126"/>
    </row>
    <row r="88" spans="1:33" hidden="1" x14ac:dyDescent="0.25">
      <c r="A88" s="514"/>
      <c r="B88" s="511"/>
      <c r="C88" s="517"/>
      <c r="D88" s="517"/>
      <c r="E88" s="520"/>
      <c r="F88" s="132" t="s">
        <v>1051</v>
      </c>
      <c r="G88" s="84"/>
      <c r="H88" s="133"/>
      <c r="I88" s="133"/>
      <c r="J88" s="133"/>
      <c r="K88" s="133"/>
      <c r="L88" s="133"/>
      <c r="M88" s="133"/>
      <c r="N88" s="133"/>
      <c r="O88" s="148"/>
      <c r="P88" s="148"/>
      <c r="Q88" s="148"/>
      <c r="R88" s="148"/>
      <c r="S88" s="148"/>
      <c r="T88" s="148"/>
      <c r="U88" s="148"/>
      <c r="V88" s="148">
        <v>237206</v>
      </c>
      <c r="W88" s="148"/>
      <c r="X88" s="148"/>
      <c r="Y88" s="148"/>
      <c r="Z88" s="148"/>
      <c r="AA88" s="148">
        <v>237206</v>
      </c>
      <c r="AB88" s="30"/>
      <c r="AC88" s="136"/>
      <c r="AD88" s="137"/>
      <c r="AE88" s="136"/>
      <c r="AF88" s="126"/>
      <c r="AG88" s="126"/>
    </row>
    <row r="89" spans="1:33" hidden="1" x14ac:dyDescent="0.25">
      <c r="A89" s="514"/>
      <c r="B89" s="511"/>
      <c r="C89" s="517"/>
      <c r="D89" s="517"/>
      <c r="E89" s="520"/>
      <c r="F89" s="132" t="s">
        <v>1052</v>
      </c>
      <c r="G89" s="84"/>
      <c r="H89" s="133"/>
      <c r="I89" s="133"/>
      <c r="J89" s="133"/>
      <c r="K89" s="133"/>
      <c r="L89" s="133"/>
      <c r="M89" s="133"/>
      <c r="N89" s="133"/>
      <c r="O89" s="148"/>
      <c r="P89" s="148"/>
      <c r="Q89" s="148"/>
      <c r="R89" s="148"/>
      <c r="S89" s="148"/>
      <c r="T89" s="148"/>
      <c r="U89" s="148"/>
      <c r="V89" s="148">
        <v>94180</v>
      </c>
      <c r="W89" s="148"/>
      <c r="X89" s="148"/>
      <c r="Y89" s="148"/>
      <c r="Z89" s="148"/>
      <c r="AA89" s="148">
        <v>94180</v>
      </c>
      <c r="AB89" s="30"/>
      <c r="AC89" s="136"/>
      <c r="AD89" s="137"/>
      <c r="AE89" s="136"/>
      <c r="AF89" s="126"/>
      <c r="AG89" s="126"/>
    </row>
    <row r="90" spans="1:33" hidden="1" x14ac:dyDescent="0.25">
      <c r="A90" s="514"/>
      <c r="B90" s="511"/>
      <c r="C90" s="517"/>
      <c r="D90" s="517"/>
      <c r="E90" s="520"/>
      <c r="F90" s="132" t="s">
        <v>1053</v>
      </c>
      <c r="G90" s="84"/>
      <c r="H90" s="133"/>
      <c r="I90" s="133"/>
      <c r="J90" s="133">
        <v>94882</v>
      </c>
      <c r="K90" s="133"/>
      <c r="L90" s="133"/>
      <c r="M90" s="133"/>
      <c r="N90" s="133"/>
      <c r="O90" s="148"/>
      <c r="P90" s="148"/>
      <c r="Q90" s="148"/>
      <c r="R90" s="148"/>
      <c r="S90" s="148"/>
      <c r="T90" s="148"/>
      <c r="U90" s="148"/>
      <c r="V90" s="148"/>
      <c r="W90" s="148"/>
      <c r="X90" s="148"/>
      <c r="Y90" s="148"/>
      <c r="Z90" s="148"/>
      <c r="AA90" s="148">
        <f t="shared" si="1"/>
        <v>94882</v>
      </c>
      <c r="AB90" s="30"/>
      <c r="AC90" s="136">
        <v>1</v>
      </c>
      <c r="AD90" s="137">
        <v>74524.23</v>
      </c>
      <c r="AE90" s="136"/>
      <c r="AF90" s="126"/>
      <c r="AG90" s="126"/>
    </row>
    <row r="91" spans="1:33" hidden="1" x14ac:dyDescent="0.25">
      <c r="A91" s="181"/>
      <c r="B91" s="182" t="s">
        <v>16</v>
      </c>
      <c r="C91" s="183"/>
      <c r="D91" s="82"/>
      <c r="E91" s="82"/>
      <c r="F91" s="184"/>
      <c r="G91" s="143"/>
      <c r="H91" s="144"/>
      <c r="I91" s="144"/>
      <c r="J91" s="144"/>
      <c r="K91" s="144"/>
      <c r="L91" s="144"/>
      <c r="M91" s="144"/>
      <c r="N91" s="144"/>
      <c r="O91" s="144"/>
      <c r="P91" s="144"/>
      <c r="Q91" s="144"/>
      <c r="R91" s="144"/>
      <c r="S91" s="144"/>
      <c r="T91" s="144"/>
      <c r="U91" s="144"/>
      <c r="V91" s="144"/>
      <c r="W91" s="144"/>
      <c r="X91" s="144"/>
      <c r="Y91" s="144"/>
      <c r="Z91" s="144"/>
      <c r="AA91" s="144">
        <f>SUM(AA82:AA90)</f>
        <v>3465974</v>
      </c>
      <c r="AB91" s="145">
        <f>AA91/E82</f>
        <v>0.9999999105590599</v>
      </c>
      <c r="AC91" s="136"/>
      <c r="AD91" s="137"/>
      <c r="AE91" s="136"/>
      <c r="AF91" s="126"/>
      <c r="AG91" s="126"/>
    </row>
    <row r="92" spans="1:33" ht="15" hidden="1" customHeight="1" x14ac:dyDescent="0.25">
      <c r="A92" s="634">
        <v>11</v>
      </c>
      <c r="B92" s="680" t="s">
        <v>49</v>
      </c>
      <c r="C92" s="681" t="s">
        <v>50</v>
      </c>
      <c r="D92" s="690" t="s">
        <v>811</v>
      </c>
      <c r="E92" s="646">
        <v>2629754.31</v>
      </c>
      <c r="F92" s="185" t="s">
        <v>46</v>
      </c>
      <c r="G92" s="14"/>
      <c r="H92" s="154"/>
      <c r="I92" s="154"/>
      <c r="J92" s="154">
        <v>427473</v>
      </c>
      <c r="K92" s="154"/>
      <c r="L92" s="154"/>
      <c r="M92" s="154"/>
      <c r="N92" s="154"/>
      <c r="O92" s="154"/>
      <c r="P92" s="154"/>
      <c r="Q92" s="154"/>
      <c r="R92" s="154"/>
      <c r="S92" s="154"/>
      <c r="T92" s="154"/>
      <c r="U92" s="154"/>
      <c r="V92" s="154"/>
      <c r="W92" s="154"/>
      <c r="X92" s="154"/>
      <c r="Y92" s="154"/>
      <c r="Z92" s="154"/>
      <c r="AA92" s="79">
        <f>SUM(G92:N92)</f>
        <v>427473</v>
      </c>
      <c r="AB92" s="30"/>
      <c r="AC92" s="136">
        <v>2</v>
      </c>
      <c r="AD92" s="137">
        <v>399869</v>
      </c>
      <c r="AE92" s="136"/>
      <c r="AF92" s="126"/>
      <c r="AG92" s="126"/>
    </row>
    <row r="93" spans="1:33" hidden="1" x14ac:dyDescent="0.25">
      <c r="A93" s="559"/>
      <c r="B93" s="680"/>
      <c r="C93" s="681"/>
      <c r="D93" s="690"/>
      <c r="E93" s="646"/>
      <c r="F93" s="186" t="s">
        <v>24</v>
      </c>
      <c r="G93" s="15"/>
      <c r="H93" s="187"/>
      <c r="I93" s="187"/>
      <c r="J93" s="187">
        <v>147485</v>
      </c>
      <c r="K93" s="187"/>
      <c r="L93" s="187"/>
      <c r="M93" s="187"/>
      <c r="N93" s="187"/>
      <c r="O93" s="187"/>
      <c r="P93" s="187"/>
      <c r="Q93" s="187"/>
      <c r="R93" s="187"/>
      <c r="S93" s="187"/>
      <c r="T93" s="187"/>
      <c r="U93" s="187"/>
      <c r="V93" s="187"/>
      <c r="W93" s="187"/>
      <c r="X93" s="187"/>
      <c r="Y93" s="187"/>
      <c r="Z93" s="187"/>
      <c r="AA93" s="79">
        <f t="shared" ref="AA93:AA100" si="2">SUM(G93:N93)</f>
        <v>147485</v>
      </c>
      <c r="AB93" s="30"/>
      <c r="AC93" s="136">
        <v>7</v>
      </c>
      <c r="AD93" s="137">
        <v>91000</v>
      </c>
      <c r="AE93" s="136"/>
      <c r="AF93" s="126"/>
      <c r="AG93" s="126"/>
    </row>
    <row r="94" spans="1:33" hidden="1" x14ac:dyDescent="0.25">
      <c r="A94" s="559"/>
      <c r="B94" s="680"/>
      <c r="C94" s="681"/>
      <c r="D94" s="690"/>
      <c r="E94" s="646"/>
      <c r="F94" s="186" t="s">
        <v>47</v>
      </c>
      <c r="G94" s="15"/>
      <c r="H94" s="187"/>
      <c r="I94" s="187"/>
      <c r="J94" s="187"/>
      <c r="K94" s="187">
        <v>189084</v>
      </c>
      <c r="L94" s="187"/>
      <c r="M94" s="187"/>
      <c r="N94" s="187"/>
      <c r="O94" s="187"/>
      <c r="P94" s="187"/>
      <c r="Q94" s="187"/>
      <c r="R94" s="187"/>
      <c r="S94" s="187"/>
      <c r="T94" s="187"/>
      <c r="U94" s="187"/>
      <c r="V94" s="187"/>
      <c r="W94" s="187"/>
      <c r="X94" s="187"/>
      <c r="Y94" s="187"/>
      <c r="Z94" s="187"/>
      <c r="AA94" s="79">
        <f t="shared" si="2"/>
        <v>189084</v>
      </c>
      <c r="AB94" s="30"/>
      <c r="AC94" s="136">
        <v>2</v>
      </c>
      <c r="AD94" s="137">
        <v>60000</v>
      </c>
      <c r="AE94" s="136"/>
      <c r="AF94" s="126"/>
      <c r="AG94" s="126"/>
    </row>
    <row r="95" spans="1:33" hidden="1" x14ac:dyDescent="0.25">
      <c r="A95" s="559"/>
      <c r="B95" s="680"/>
      <c r="C95" s="681"/>
      <c r="D95" s="690"/>
      <c r="E95" s="646"/>
      <c r="F95" s="186" t="s">
        <v>48</v>
      </c>
      <c r="G95" s="15"/>
      <c r="H95" s="187"/>
      <c r="I95" s="187"/>
      <c r="J95" s="187"/>
      <c r="K95" s="187">
        <v>252121</v>
      </c>
      <c r="L95" s="187"/>
      <c r="M95" s="187"/>
      <c r="N95" s="187"/>
      <c r="O95" s="187"/>
      <c r="P95" s="187"/>
      <c r="Q95" s="187"/>
      <c r="R95" s="187"/>
      <c r="S95" s="187"/>
      <c r="T95" s="187"/>
      <c r="U95" s="187"/>
      <c r="V95" s="187"/>
      <c r="W95" s="187"/>
      <c r="X95" s="187"/>
      <c r="Y95" s="187"/>
      <c r="Z95" s="187"/>
      <c r="AA95" s="79">
        <f t="shared" si="2"/>
        <v>252121</v>
      </c>
      <c r="AB95" s="30"/>
      <c r="AC95" s="136">
        <v>2</v>
      </c>
      <c r="AD95" s="137">
        <v>243270</v>
      </c>
      <c r="AE95" s="136"/>
      <c r="AF95" s="126"/>
      <c r="AG95" s="126"/>
    </row>
    <row r="96" spans="1:33" hidden="1" x14ac:dyDescent="0.25">
      <c r="A96" s="559"/>
      <c r="B96" s="680"/>
      <c r="C96" s="681"/>
      <c r="D96" s="690"/>
      <c r="E96" s="646"/>
      <c r="F96" s="186" t="s">
        <v>51</v>
      </c>
      <c r="G96" s="15"/>
      <c r="H96" s="187"/>
      <c r="I96" s="187"/>
      <c r="J96" s="187"/>
      <c r="K96" s="187">
        <v>189091</v>
      </c>
      <c r="L96" s="187"/>
      <c r="M96" s="187"/>
      <c r="N96" s="187"/>
      <c r="O96" s="187"/>
      <c r="P96" s="187"/>
      <c r="Q96" s="187"/>
      <c r="R96" s="187"/>
      <c r="S96" s="187"/>
      <c r="T96" s="187"/>
      <c r="U96" s="187"/>
      <c r="V96" s="187"/>
      <c r="W96" s="187"/>
      <c r="X96" s="187"/>
      <c r="Y96" s="187"/>
      <c r="Z96" s="187"/>
      <c r="AA96" s="79">
        <f t="shared" si="2"/>
        <v>189091</v>
      </c>
      <c r="AB96" s="30"/>
      <c r="AC96" s="136">
        <v>4</v>
      </c>
      <c r="AD96" s="137">
        <v>180000</v>
      </c>
      <c r="AE96" s="136"/>
      <c r="AF96" s="126"/>
      <c r="AG96" s="126"/>
    </row>
    <row r="97" spans="1:33" hidden="1" x14ac:dyDescent="0.25">
      <c r="A97" s="559"/>
      <c r="B97" s="680"/>
      <c r="C97" s="681"/>
      <c r="D97" s="690"/>
      <c r="E97" s="646"/>
      <c r="F97" s="186" t="s">
        <v>52</v>
      </c>
      <c r="G97" s="15"/>
      <c r="H97" s="187"/>
      <c r="I97" s="187"/>
      <c r="J97" s="187"/>
      <c r="K97" s="187"/>
      <c r="L97" s="187">
        <v>63047</v>
      </c>
      <c r="M97" s="187"/>
      <c r="N97" s="187"/>
      <c r="O97" s="187"/>
      <c r="P97" s="187"/>
      <c r="Q97" s="188"/>
      <c r="R97" s="187"/>
      <c r="S97" s="187">
        <v>63047</v>
      </c>
      <c r="T97" s="187"/>
      <c r="U97" s="187"/>
      <c r="V97" s="187"/>
      <c r="W97" s="187"/>
      <c r="X97" s="187"/>
      <c r="Y97" s="187"/>
      <c r="Z97" s="187"/>
      <c r="AA97" s="79">
        <f t="shared" si="2"/>
        <v>63047</v>
      </c>
      <c r="AB97" s="30"/>
      <c r="AC97" s="136"/>
      <c r="AD97" s="137"/>
      <c r="AE97" s="136"/>
      <c r="AF97" s="126"/>
      <c r="AG97" s="126"/>
    </row>
    <row r="98" spans="1:33" hidden="1" x14ac:dyDescent="0.25">
      <c r="A98" s="559"/>
      <c r="B98" s="680"/>
      <c r="C98" s="681"/>
      <c r="D98" s="690"/>
      <c r="E98" s="646"/>
      <c r="F98" s="186" t="s">
        <v>53</v>
      </c>
      <c r="G98" s="15"/>
      <c r="H98" s="187"/>
      <c r="I98" s="187"/>
      <c r="J98" s="187"/>
      <c r="K98" s="187"/>
      <c r="L98" s="187">
        <v>189091</v>
      </c>
      <c r="M98" s="187"/>
      <c r="N98" s="187"/>
      <c r="O98" s="187"/>
      <c r="P98" s="187"/>
      <c r="Q98" s="188"/>
      <c r="R98" s="187"/>
      <c r="S98" s="187">
        <v>189091</v>
      </c>
      <c r="T98" s="187"/>
      <c r="U98" s="187"/>
      <c r="V98" s="187"/>
      <c r="W98" s="187"/>
      <c r="X98" s="187"/>
      <c r="Y98" s="187"/>
      <c r="Z98" s="187"/>
      <c r="AA98" s="79">
        <f t="shared" si="2"/>
        <v>189091</v>
      </c>
      <c r="AB98" s="30"/>
      <c r="AC98" s="136"/>
      <c r="AD98" s="137"/>
      <c r="AE98" s="136"/>
      <c r="AF98" s="126"/>
      <c r="AG98" s="126"/>
    </row>
    <row r="99" spans="1:33" hidden="1" x14ac:dyDescent="0.25">
      <c r="A99" s="559"/>
      <c r="B99" s="680"/>
      <c r="C99" s="681"/>
      <c r="D99" s="690"/>
      <c r="E99" s="646"/>
      <c r="F99" s="186" t="s">
        <v>54</v>
      </c>
      <c r="G99" s="15"/>
      <c r="H99" s="187"/>
      <c r="I99" s="187"/>
      <c r="J99" s="187"/>
      <c r="K99" s="187"/>
      <c r="L99" s="187">
        <v>37818</v>
      </c>
      <c r="M99" s="187"/>
      <c r="N99" s="187"/>
      <c r="O99" s="187"/>
      <c r="P99" s="187"/>
      <c r="Q99" s="188"/>
      <c r="R99" s="187"/>
      <c r="S99" s="187">
        <v>37818</v>
      </c>
      <c r="T99" s="187"/>
      <c r="U99" s="187"/>
      <c r="V99" s="187"/>
      <c r="W99" s="187"/>
      <c r="X99" s="187"/>
      <c r="Y99" s="187"/>
      <c r="Z99" s="187"/>
      <c r="AA99" s="79">
        <f t="shared" si="2"/>
        <v>37818</v>
      </c>
      <c r="AB99" s="30"/>
      <c r="AC99" s="136"/>
      <c r="AD99" s="137"/>
      <c r="AE99" s="136"/>
      <c r="AF99" s="126"/>
      <c r="AG99" s="126"/>
    </row>
    <row r="100" spans="1:33" hidden="1" x14ac:dyDescent="0.25">
      <c r="A100" s="560"/>
      <c r="B100" s="680"/>
      <c r="C100" s="681"/>
      <c r="D100" s="690"/>
      <c r="E100" s="646"/>
      <c r="F100" s="186" t="s">
        <v>55</v>
      </c>
      <c r="G100" s="15"/>
      <c r="H100" s="187"/>
      <c r="I100" s="187"/>
      <c r="J100" s="187">
        <v>1134544</v>
      </c>
      <c r="K100" s="187"/>
      <c r="L100" s="187"/>
      <c r="M100" s="187"/>
      <c r="N100" s="187"/>
      <c r="O100" s="187"/>
      <c r="P100" s="187"/>
      <c r="Q100" s="187"/>
      <c r="R100" s="187"/>
      <c r="S100" s="187"/>
      <c r="T100" s="187"/>
      <c r="U100" s="187"/>
      <c r="V100" s="187"/>
      <c r="W100" s="187"/>
      <c r="X100" s="187"/>
      <c r="Y100" s="187"/>
      <c r="Z100" s="187"/>
      <c r="AA100" s="79">
        <f t="shared" si="2"/>
        <v>1134544</v>
      </c>
      <c r="AB100" s="30"/>
      <c r="AC100" s="136">
        <v>9</v>
      </c>
      <c r="AD100" s="137">
        <v>537225</v>
      </c>
      <c r="AE100" s="136"/>
      <c r="AF100" s="126"/>
      <c r="AG100" s="126"/>
    </row>
    <row r="101" spans="1:33" hidden="1" x14ac:dyDescent="0.25">
      <c r="A101" s="181"/>
      <c r="B101" s="182" t="s">
        <v>16</v>
      </c>
      <c r="C101" s="183"/>
      <c r="D101" s="82"/>
      <c r="E101" s="82"/>
      <c r="F101" s="184"/>
      <c r="G101" s="143"/>
      <c r="H101" s="144"/>
      <c r="I101" s="144"/>
      <c r="J101" s="144"/>
      <c r="K101" s="144"/>
      <c r="L101" s="144"/>
      <c r="M101" s="144"/>
      <c r="N101" s="144"/>
      <c r="O101" s="144"/>
      <c r="P101" s="144"/>
      <c r="Q101" s="144"/>
      <c r="R101" s="144"/>
      <c r="S101" s="144"/>
      <c r="T101" s="144"/>
      <c r="U101" s="144"/>
      <c r="V101" s="144"/>
      <c r="W101" s="144"/>
      <c r="X101" s="144"/>
      <c r="Y101" s="144"/>
      <c r="Z101" s="144"/>
      <c r="AA101" s="144">
        <f>SUM(AA92:AA100)</f>
        <v>2629754</v>
      </c>
      <c r="AB101" s="145">
        <f>AA101/E92</f>
        <v>0.99999988211826529</v>
      </c>
      <c r="AC101" s="136"/>
      <c r="AD101" s="137"/>
      <c r="AE101" s="136"/>
      <c r="AF101" s="126"/>
      <c r="AG101" s="126"/>
    </row>
    <row r="102" spans="1:33" ht="15" hidden="1" customHeight="1" x14ac:dyDescent="0.25">
      <c r="A102" s="513">
        <v>12</v>
      </c>
      <c r="B102" s="556" t="s">
        <v>59</v>
      </c>
      <c r="C102" s="570" t="s">
        <v>60</v>
      </c>
      <c r="D102" s="552" t="s">
        <v>812</v>
      </c>
      <c r="E102" s="582">
        <v>2140792.92</v>
      </c>
      <c r="F102" s="186" t="s">
        <v>56</v>
      </c>
      <c r="G102" s="15"/>
      <c r="H102" s="187"/>
      <c r="I102" s="187"/>
      <c r="J102" s="187"/>
      <c r="K102" s="187"/>
      <c r="L102" s="187"/>
      <c r="M102" s="187"/>
      <c r="N102" s="187"/>
      <c r="O102" s="187"/>
      <c r="P102" s="187"/>
      <c r="Q102" s="187">
        <v>151106</v>
      </c>
      <c r="R102" s="187"/>
      <c r="S102" s="187"/>
      <c r="T102" s="187"/>
      <c r="U102" s="187"/>
      <c r="V102" s="187"/>
      <c r="W102" s="187"/>
      <c r="X102" s="187"/>
      <c r="Y102" s="187"/>
      <c r="Z102" s="187"/>
      <c r="AA102" s="79">
        <v>151106</v>
      </c>
      <c r="AB102" s="175"/>
      <c r="AC102" s="136"/>
      <c r="AD102" s="137"/>
      <c r="AE102" s="136"/>
      <c r="AF102" s="126"/>
      <c r="AG102" s="126"/>
    </row>
    <row r="103" spans="1:33" hidden="1" x14ac:dyDescent="0.25">
      <c r="A103" s="514"/>
      <c r="B103" s="557"/>
      <c r="C103" s="571"/>
      <c r="D103" s="553"/>
      <c r="E103" s="583"/>
      <c r="F103" s="186" t="s">
        <v>57</v>
      </c>
      <c r="G103" s="15"/>
      <c r="H103" s="187"/>
      <c r="I103" s="187"/>
      <c r="J103" s="187"/>
      <c r="K103" s="187"/>
      <c r="L103" s="187"/>
      <c r="M103" s="187"/>
      <c r="N103" s="187"/>
      <c r="O103" s="187"/>
      <c r="P103" s="187"/>
      <c r="Q103" s="187"/>
      <c r="R103" s="187">
        <v>160976.88</v>
      </c>
      <c r="S103" s="187"/>
      <c r="T103" s="187"/>
      <c r="U103" s="187"/>
      <c r="V103" s="187"/>
      <c r="W103" s="187"/>
      <c r="X103" s="187"/>
      <c r="Y103" s="187"/>
      <c r="Z103" s="187"/>
      <c r="AA103" s="79">
        <v>160976.88</v>
      </c>
      <c r="AB103" s="175"/>
      <c r="AC103" s="136"/>
      <c r="AD103" s="137"/>
      <c r="AE103" s="136"/>
      <c r="AF103" s="126"/>
      <c r="AG103" s="126"/>
    </row>
    <row r="104" spans="1:33" hidden="1" x14ac:dyDescent="0.25">
      <c r="A104" s="514"/>
      <c r="B104" s="557"/>
      <c r="C104" s="571"/>
      <c r="D104" s="553"/>
      <c r="E104" s="583"/>
      <c r="F104" s="186" t="s">
        <v>58</v>
      </c>
      <c r="G104" s="15"/>
      <c r="H104" s="187"/>
      <c r="I104" s="187"/>
      <c r="J104" s="187"/>
      <c r="K104" s="187"/>
      <c r="L104" s="187"/>
      <c r="M104" s="187"/>
      <c r="N104" s="187"/>
      <c r="O104" s="187"/>
      <c r="P104" s="187">
        <v>168000</v>
      </c>
      <c r="Q104" s="187"/>
      <c r="R104" s="187"/>
      <c r="S104" s="187"/>
      <c r="T104" s="187"/>
      <c r="U104" s="187"/>
      <c r="V104" s="187"/>
      <c r="W104" s="187"/>
      <c r="X104" s="187"/>
      <c r="Y104" s="187"/>
      <c r="Z104" s="187"/>
      <c r="AA104" s="79">
        <v>168000</v>
      </c>
      <c r="AB104" s="175"/>
      <c r="AC104" s="136"/>
      <c r="AD104" s="137"/>
      <c r="AE104" s="136"/>
      <c r="AF104" s="126"/>
      <c r="AG104" s="126"/>
    </row>
    <row r="105" spans="1:33" hidden="1" x14ac:dyDescent="0.25">
      <c r="A105" s="514"/>
      <c r="B105" s="557"/>
      <c r="C105" s="571"/>
      <c r="D105" s="553"/>
      <c r="E105" s="583"/>
      <c r="F105" s="186" t="s">
        <v>61</v>
      </c>
      <c r="G105" s="15"/>
      <c r="H105" s="187"/>
      <c r="I105" s="187"/>
      <c r="J105" s="187"/>
      <c r="K105" s="187"/>
      <c r="L105" s="187"/>
      <c r="M105" s="187"/>
      <c r="N105" s="187"/>
      <c r="O105" s="187"/>
      <c r="P105" s="187">
        <v>555310.04</v>
      </c>
      <c r="Q105" s="187"/>
      <c r="R105" s="187"/>
      <c r="S105" s="187"/>
      <c r="T105" s="187"/>
      <c r="U105" s="187"/>
      <c r="V105" s="187"/>
      <c r="W105" s="187"/>
      <c r="X105" s="187"/>
      <c r="Y105" s="187"/>
      <c r="Z105" s="187"/>
      <c r="AA105" s="79">
        <v>555310.04</v>
      </c>
      <c r="AB105" s="175"/>
      <c r="AC105" s="136"/>
      <c r="AD105" s="137"/>
      <c r="AE105" s="136"/>
      <c r="AF105" s="126"/>
      <c r="AG105" s="126"/>
    </row>
    <row r="106" spans="1:33" hidden="1" x14ac:dyDescent="0.25">
      <c r="A106" s="514"/>
      <c r="B106" s="557"/>
      <c r="C106" s="571"/>
      <c r="D106" s="553"/>
      <c r="E106" s="583"/>
      <c r="F106" s="186" t="s">
        <v>62</v>
      </c>
      <c r="G106" s="15"/>
      <c r="H106" s="187"/>
      <c r="I106" s="187"/>
      <c r="J106" s="187"/>
      <c r="K106" s="187"/>
      <c r="L106" s="187"/>
      <c r="M106" s="187"/>
      <c r="N106" s="187"/>
      <c r="O106" s="187"/>
      <c r="P106" s="187"/>
      <c r="Q106" s="187"/>
      <c r="R106" s="187">
        <v>370000</v>
      </c>
      <c r="S106" s="187"/>
      <c r="T106" s="187"/>
      <c r="U106" s="187"/>
      <c r="V106" s="187"/>
      <c r="W106" s="187"/>
      <c r="X106" s="187"/>
      <c r="Y106" s="187"/>
      <c r="Z106" s="187"/>
      <c r="AA106" s="79">
        <v>370000</v>
      </c>
      <c r="AB106" s="175"/>
      <c r="AC106" s="136"/>
      <c r="AD106" s="137"/>
      <c r="AE106" s="136"/>
      <c r="AF106" s="126"/>
      <c r="AG106" s="126"/>
    </row>
    <row r="107" spans="1:33" hidden="1" x14ac:dyDescent="0.25">
      <c r="A107" s="515"/>
      <c r="B107" s="558"/>
      <c r="C107" s="572"/>
      <c r="D107" s="554"/>
      <c r="E107" s="584"/>
      <c r="F107" s="186" t="s">
        <v>63</v>
      </c>
      <c r="G107" s="15"/>
      <c r="H107" s="187"/>
      <c r="I107" s="187"/>
      <c r="J107" s="187"/>
      <c r="K107" s="187"/>
      <c r="L107" s="187"/>
      <c r="M107" s="187"/>
      <c r="N107" s="187"/>
      <c r="O107" s="187"/>
      <c r="P107" s="187"/>
      <c r="Q107" s="187"/>
      <c r="R107" s="187"/>
      <c r="S107" s="187">
        <v>24000</v>
      </c>
      <c r="T107" s="187"/>
      <c r="U107" s="187"/>
      <c r="V107" s="187"/>
      <c r="W107" s="187"/>
      <c r="X107" s="187"/>
      <c r="Y107" s="187"/>
      <c r="Z107" s="187"/>
      <c r="AA107" s="79">
        <v>24000</v>
      </c>
      <c r="AB107" s="175"/>
      <c r="AC107" s="136"/>
      <c r="AD107" s="137"/>
      <c r="AE107" s="136"/>
      <c r="AF107" s="126"/>
      <c r="AG107" s="126"/>
    </row>
    <row r="108" spans="1:33" s="35" customFormat="1" hidden="1" x14ac:dyDescent="0.25">
      <c r="A108" s="177"/>
      <c r="B108" s="113"/>
      <c r="C108" s="46"/>
      <c r="D108" s="189"/>
      <c r="E108" s="47"/>
      <c r="F108" s="190" t="s">
        <v>1504</v>
      </c>
      <c r="G108" s="15"/>
      <c r="H108" s="187"/>
      <c r="I108" s="187"/>
      <c r="J108" s="187"/>
      <c r="K108" s="187"/>
      <c r="L108" s="187"/>
      <c r="M108" s="187"/>
      <c r="N108" s="187"/>
      <c r="O108" s="187"/>
      <c r="P108" s="187"/>
      <c r="Q108" s="187"/>
      <c r="R108" s="187">
        <v>320000</v>
      </c>
      <c r="S108" s="187"/>
      <c r="T108" s="187"/>
      <c r="U108" s="187"/>
      <c r="V108" s="187"/>
      <c r="W108" s="187"/>
      <c r="X108" s="187"/>
      <c r="Y108" s="187"/>
      <c r="Z108" s="187"/>
      <c r="AA108" s="79">
        <v>320000</v>
      </c>
      <c r="AB108" s="175"/>
      <c r="AC108" s="136"/>
      <c r="AD108" s="137"/>
      <c r="AE108" s="136"/>
      <c r="AF108" s="126"/>
      <c r="AG108" s="126"/>
    </row>
    <row r="109" spans="1:33" s="35" customFormat="1" hidden="1" x14ac:dyDescent="0.25">
      <c r="A109" s="177"/>
      <c r="B109" s="113"/>
      <c r="C109" s="46"/>
      <c r="D109" s="189"/>
      <c r="E109" s="47"/>
      <c r="F109" s="190" t="s">
        <v>1505</v>
      </c>
      <c r="G109" s="15"/>
      <c r="H109" s="187"/>
      <c r="I109" s="187"/>
      <c r="J109" s="187"/>
      <c r="K109" s="187"/>
      <c r="L109" s="187"/>
      <c r="M109" s="187"/>
      <c r="N109" s="187"/>
      <c r="O109" s="187"/>
      <c r="P109" s="187"/>
      <c r="Q109" s="187"/>
      <c r="R109" s="187">
        <v>320000</v>
      </c>
      <c r="S109" s="187"/>
      <c r="T109" s="187"/>
      <c r="U109" s="187"/>
      <c r="V109" s="187"/>
      <c r="W109" s="187"/>
      <c r="X109" s="187"/>
      <c r="Y109" s="187"/>
      <c r="Z109" s="187"/>
      <c r="AA109" s="79">
        <v>320000</v>
      </c>
      <c r="AB109" s="175"/>
      <c r="AC109" s="136"/>
      <c r="AD109" s="137"/>
      <c r="AE109" s="136"/>
      <c r="AF109" s="126"/>
      <c r="AG109" s="126"/>
    </row>
    <row r="110" spans="1:33" s="35" customFormat="1" hidden="1" x14ac:dyDescent="0.25">
      <c r="A110" s="177"/>
      <c r="B110" s="113"/>
      <c r="C110" s="46"/>
      <c r="D110" s="189"/>
      <c r="E110" s="47"/>
      <c r="F110" s="190" t="s">
        <v>118</v>
      </c>
      <c r="G110" s="15"/>
      <c r="H110" s="187"/>
      <c r="I110" s="187"/>
      <c r="J110" s="187"/>
      <c r="K110" s="187"/>
      <c r="L110" s="187"/>
      <c r="M110" s="187"/>
      <c r="N110" s="187"/>
      <c r="O110" s="187"/>
      <c r="P110" s="187"/>
      <c r="Q110" s="187"/>
      <c r="R110" s="187"/>
      <c r="S110" s="187">
        <v>25400</v>
      </c>
      <c r="T110" s="187"/>
      <c r="U110" s="187"/>
      <c r="V110" s="187"/>
      <c r="W110" s="187"/>
      <c r="X110" s="187"/>
      <c r="Y110" s="187"/>
      <c r="Z110" s="187"/>
      <c r="AA110" s="79">
        <v>25400</v>
      </c>
      <c r="AB110" s="175"/>
      <c r="AC110" s="136"/>
      <c r="AD110" s="137"/>
      <c r="AE110" s="136"/>
      <c r="AF110" s="126"/>
      <c r="AG110" s="126"/>
    </row>
    <row r="111" spans="1:33" s="35" customFormat="1" hidden="1" x14ac:dyDescent="0.25">
      <c r="A111" s="177"/>
      <c r="B111" s="113"/>
      <c r="C111" s="46"/>
      <c r="D111" s="189"/>
      <c r="E111" s="47"/>
      <c r="F111" s="190" t="s">
        <v>131</v>
      </c>
      <c r="G111" s="15"/>
      <c r="H111" s="187"/>
      <c r="I111" s="187"/>
      <c r="J111" s="187"/>
      <c r="K111" s="187"/>
      <c r="L111" s="187"/>
      <c r="M111" s="187"/>
      <c r="N111" s="187"/>
      <c r="O111" s="187"/>
      <c r="P111" s="187"/>
      <c r="Q111" s="187"/>
      <c r="R111" s="187"/>
      <c r="S111" s="187">
        <v>22000</v>
      </c>
      <c r="T111" s="187"/>
      <c r="U111" s="187"/>
      <c r="V111" s="187"/>
      <c r="W111" s="187"/>
      <c r="X111" s="187"/>
      <c r="Y111" s="187"/>
      <c r="Z111" s="187"/>
      <c r="AA111" s="79">
        <v>22000</v>
      </c>
      <c r="AB111" s="175"/>
      <c r="AC111" s="136"/>
      <c r="AD111" s="137"/>
      <c r="AE111" s="136"/>
      <c r="AF111" s="126"/>
      <c r="AG111" s="126"/>
    </row>
    <row r="112" spans="1:33" s="35" customFormat="1" hidden="1" x14ac:dyDescent="0.25">
      <c r="A112" s="177"/>
      <c r="B112" s="113"/>
      <c r="C112" s="46"/>
      <c r="D112" s="189"/>
      <c r="E112" s="47"/>
      <c r="F112" s="190" t="s">
        <v>117</v>
      </c>
      <c r="G112" s="15"/>
      <c r="H112" s="187"/>
      <c r="I112" s="187"/>
      <c r="J112" s="187"/>
      <c r="K112" s="187"/>
      <c r="L112" s="187"/>
      <c r="M112" s="187"/>
      <c r="N112" s="187"/>
      <c r="O112" s="187"/>
      <c r="P112" s="187"/>
      <c r="Q112" s="187"/>
      <c r="R112" s="187"/>
      <c r="S112" s="187">
        <v>24000</v>
      </c>
      <c r="T112" s="187"/>
      <c r="U112" s="187"/>
      <c r="V112" s="187"/>
      <c r="W112" s="187"/>
      <c r="X112" s="187"/>
      <c r="Y112" s="187"/>
      <c r="Z112" s="187"/>
      <c r="AA112" s="79">
        <v>24000</v>
      </c>
      <c r="AB112" s="175"/>
      <c r="AC112" s="136"/>
      <c r="AD112" s="137"/>
      <c r="AE112" s="136"/>
      <c r="AF112" s="126"/>
      <c r="AG112" s="126"/>
    </row>
    <row r="113" spans="1:33" hidden="1" x14ac:dyDescent="0.25">
      <c r="A113" s="181"/>
      <c r="B113" s="182" t="s">
        <v>16</v>
      </c>
      <c r="C113" s="183"/>
      <c r="D113" s="82"/>
      <c r="E113" s="24"/>
      <c r="F113" s="184"/>
      <c r="G113" s="143"/>
      <c r="H113" s="144"/>
      <c r="I113" s="144"/>
      <c r="J113" s="144"/>
      <c r="K113" s="144"/>
      <c r="L113" s="144"/>
      <c r="M113" s="144"/>
      <c r="N113" s="144"/>
      <c r="O113" s="144"/>
      <c r="P113" s="144"/>
      <c r="Q113" s="144"/>
      <c r="R113" s="144"/>
      <c r="S113" s="144"/>
      <c r="T113" s="144"/>
      <c r="U113" s="144"/>
      <c r="V113" s="144"/>
      <c r="W113" s="144"/>
      <c r="X113" s="144"/>
      <c r="Y113" s="144"/>
      <c r="Z113" s="144"/>
      <c r="AA113" s="144">
        <f>SUM(AA102:AA112)</f>
        <v>2140792.92</v>
      </c>
      <c r="AB113" s="145">
        <f>AA113/E102</f>
        <v>1</v>
      </c>
      <c r="AC113" s="136"/>
      <c r="AD113" s="137"/>
      <c r="AE113" s="136"/>
      <c r="AF113" s="126"/>
      <c r="AG113" s="126"/>
    </row>
    <row r="114" spans="1:33" ht="15" hidden="1" customHeight="1" x14ac:dyDescent="0.25">
      <c r="A114" s="513">
        <v>13</v>
      </c>
      <c r="B114" s="556" t="s">
        <v>67</v>
      </c>
      <c r="C114" s="570" t="s">
        <v>68</v>
      </c>
      <c r="D114" s="552" t="s">
        <v>813</v>
      </c>
      <c r="E114" s="726">
        <v>2340503.31</v>
      </c>
      <c r="F114" s="191" t="s">
        <v>64</v>
      </c>
      <c r="G114" s="15"/>
      <c r="H114" s="187"/>
      <c r="I114" s="187"/>
      <c r="J114" s="187"/>
      <c r="K114" s="187"/>
      <c r="L114" s="187">
        <v>396081.31</v>
      </c>
      <c r="M114" s="187"/>
      <c r="N114" s="187"/>
      <c r="O114" s="187"/>
      <c r="P114" s="187"/>
      <c r="Q114" s="187"/>
      <c r="R114" s="187"/>
      <c r="S114" s="187"/>
      <c r="T114" s="187">
        <v>50513</v>
      </c>
      <c r="U114" s="187"/>
      <c r="V114" s="187"/>
      <c r="W114" s="187"/>
      <c r="X114" s="187"/>
      <c r="Y114" s="187"/>
      <c r="Z114" s="187"/>
      <c r="AA114" s="187">
        <v>396081.31</v>
      </c>
      <c r="AB114" s="30"/>
      <c r="AC114" s="136">
        <v>2</v>
      </c>
      <c r="AD114" s="137">
        <v>345568</v>
      </c>
      <c r="AE114" s="136"/>
      <c r="AF114" s="126"/>
      <c r="AG114" s="126"/>
    </row>
    <row r="115" spans="1:33" hidden="1" x14ac:dyDescent="0.25">
      <c r="A115" s="514"/>
      <c r="B115" s="557"/>
      <c r="C115" s="571"/>
      <c r="D115" s="553"/>
      <c r="E115" s="727"/>
      <c r="F115" s="191" t="s">
        <v>65</v>
      </c>
      <c r="G115" s="15"/>
      <c r="H115" s="187"/>
      <c r="I115" s="187"/>
      <c r="J115" s="187"/>
      <c r="K115" s="187">
        <v>310000</v>
      </c>
      <c r="L115" s="187"/>
      <c r="M115" s="187"/>
      <c r="N115" s="187"/>
      <c r="O115" s="187"/>
      <c r="P115" s="187"/>
      <c r="Q115" s="187"/>
      <c r="R115" s="187"/>
      <c r="S115" s="187"/>
      <c r="T115" s="187">
        <v>180000</v>
      </c>
      <c r="U115" s="187"/>
      <c r="V115" s="187"/>
      <c r="W115" s="187"/>
      <c r="X115" s="187"/>
      <c r="Y115" s="187"/>
      <c r="Z115" s="187"/>
      <c r="AA115" s="187">
        <v>310000</v>
      </c>
      <c r="AB115" s="30"/>
      <c r="AC115" s="136">
        <v>3</v>
      </c>
      <c r="AD115" s="137">
        <v>130000</v>
      </c>
      <c r="AE115" s="136"/>
      <c r="AF115" s="126"/>
      <c r="AG115" s="126"/>
    </row>
    <row r="116" spans="1:33" hidden="1" x14ac:dyDescent="0.25">
      <c r="A116" s="514"/>
      <c r="B116" s="557"/>
      <c r="C116" s="571"/>
      <c r="D116" s="553"/>
      <c r="E116" s="727"/>
      <c r="F116" s="191" t="s">
        <v>66</v>
      </c>
      <c r="G116" s="15"/>
      <c r="H116" s="187"/>
      <c r="I116" s="187"/>
      <c r="J116" s="187"/>
      <c r="K116" s="187">
        <v>350000</v>
      </c>
      <c r="L116" s="187"/>
      <c r="M116" s="187"/>
      <c r="N116" s="187"/>
      <c r="O116" s="187"/>
      <c r="P116" s="187"/>
      <c r="Q116" s="187"/>
      <c r="R116" s="187"/>
      <c r="S116" s="187"/>
      <c r="T116" s="187"/>
      <c r="U116" s="187"/>
      <c r="V116" s="187"/>
      <c r="W116" s="187"/>
      <c r="X116" s="187"/>
      <c r="Y116" s="187"/>
      <c r="Z116" s="187"/>
      <c r="AA116" s="187">
        <v>350000</v>
      </c>
      <c r="AB116" s="30"/>
      <c r="AC116" s="136">
        <v>7</v>
      </c>
      <c r="AD116" s="137">
        <v>350000</v>
      </c>
      <c r="AE116" s="136"/>
      <c r="AF116" s="126"/>
      <c r="AG116" s="126"/>
    </row>
    <row r="117" spans="1:33" hidden="1" x14ac:dyDescent="0.25">
      <c r="A117" s="514"/>
      <c r="B117" s="557"/>
      <c r="C117" s="571"/>
      <c r="D117" s="553"/>
      <c r="E117" s="727"/>
      <c r="F117" s="191" t="s">
        <v>69</v>
      </c>
      <c r="G117" s="15"/>
      <c r="H117" s="187"/>
      <c r="I117" s="187"/>
      <c r="J117" s="187"/>
      <c r="K117" s="187">
        <v>200000</v>
      </c>
      <c r="L117" s="187"/>
      <c r="M117" s="187"/>
      <c r="N117" s="187"/>
      <c r="O117" s="187"/>
      <c r="P117" s="187"/>
      <c r="Q117" s="187"/>
      <c r="R117" s="187"/>
      <c r="S117" s="187"/>
      <c r="T117" s="187">
        <v>50008</v>
      </c>
      <c r="U117" s="187"/>
      <c r="V117" s="187"/>
      <c r="W117" s="187"/>
      <c r="X117" s="187"/>
      <c r="Y117" s="187"/>
      <c r="Z117" s="187"/>
      <c r="AA117" s="187">
        <v>200000</v>
      </c>
      <c r="AB117" s="30"/>
      <c r="AC117" s="136">
        <v>1</v>
      </c>
      <c r="AD117" s="137">
        <v>149992</v>
      </c>
      <c r="AE117" s="136"/>
      <c r="AF117" s="126"/>
      <c r="AG117" s="126"/>
    </row>
    <row r="118" spans="1:33" hidden="1" x14ac:dyDescent="0.25">
      <c r="A118" s="514"/>
      <c r="B118" s="557"/>
      <c r="C118" s="571"/>
      <c r="D118" s="553"/>
      <c r="E118" s="727"/>
      <c r="F118" s="191" t="s">
        <v>69</v>
      </c>
      <c r="G118" s="15"/>
      <c r="H118" s="187"/>
      <c r="I118" s="187"/>
      <c r="J118" s="187"/>
      <c r="K118" s="187"/>
      <c r="L118" s="187"/>
      <c r="M118" s="187"/>
      <c r="N118" s="187"/>
      <c r="O118" s="187"/>
      <c r="P118" s="187"/>
      <c r="Q118" s="187"/>
      <c r="R118" s="187"/>
      <c r="S118" s="187"/>
      <c r="T118" s="187">
        <v>13058</v>
      </c>
      <c r="U118" s="187"/>
      <c r="V118" s="187"/>
      <c r="W118" s="187"/>
      <c r="X118" s="187"/>
      <c r="Y118" s="187"/>
      <c r="Z118" s="187"/>
      <c r="AA118" s="187">
        <v>13058</v>
      </c>
      <c r="AB118" s="30"/>
      <c r="AC118" s="136"/>
      <c r="AD118" s="137"/>
      <c r="AE118" s="136"/>
      <c r="AF118" s="126"/>
      <c r="AG118" s="126"/>
    </row>
    <row r="119" spans="1:33" hidden="1" x14ac:dyDescent="0.25">
      <c r="A119" s="514"/>
      <c r="B119" s="557"/>
      <c r="C119" s="571"/>
      <c r="D119" s="553"/>
      <c r="E119" s="727"/>
      <c r="F119" s="191" t="s">
        <v>70</v>
      </c>
      <c r="G119" s="15"/>
      <c r="H119" s="187"/>
      <c r="I119" s="187"/>
      <c r="J119" s="187"/>
      <c r="K119" s="187"/>
      <c r="L119" s="187"/>
      <c r="M119" s="187"/>
      <c r="N119" s="187"/>
      <c r="O119" s="187"/>
      <c r="P119" s="187"/>
      <c r="Q119" s="187"/>
      <c r="R119" s="187"/>
      <c r="S119" s="187">
        <v>470000</v>
      </c>
      <c r="T119" s="187"/>
      <c r="U119" s="187"/>
      <c r="V119" s="187"/>
      <c r="W119" s="187"/>
      <c r="X119" s="187"/>
      <c r="Y119" s="187"/>
      <c r="Z119" s="187"/>
      <c r="AA119" s="187">
        <v>470000</v>
      </c>
      <c r="AB119" s="30"/>
      <c r="AC119" s="136"/>
      <c r="AD119" s="137"/>
      <c r="AE119" s="136"/>
      <c r="AF119" s="126"/>
      <c r="AG119" s="126"/>
    </row>
    <row r="120" spans="1:33" hidden="1" x14ac:dyDescent="0.25">
      <c r="A120" s="514"/>
      <c r="B120" s="557"/>
      <c r="C120" s="571"/>
      <c r="D120" s="553"/>
      <c r="E120" s="727"/>
      <c r="F120" s="191" t="s">
        <v>71</v>
      </c>
      <c r="G120" s="15"/>
      <c r="H120" s="187"/>
      <c r="I120" s="187"/>
      <c r="J120" s="187"/>
      <c r="K120" s="187"/>
      <c r="L120" s="187"/>
      <c r="M120" s="187"/>
      <c r="N120" s="187"/>
      <c r="O120" s="187"/>
      <c r="P120" s="187"/>
      <c r="Q120" s="187"/>
      <c r="R120" s="187"/>
      <c r="S120" s="187">
        <v>330000</v>
      </c>
      <c r="T120" s="187"/>
      <c r="U120" s="187"/>
      <c r="V120" s="187"/>
      <c r="W120" s="187"/>
      <c r="X120" s="187"/>
      <c r="Y120" s="187"/>
      <c r="Z120" s="187"/>
      <c r="AA120" s="187">
        <v>330000</v>
      </c>
      <c r="AB120" s="30"/>
      <c r="AC120" s="136"/>
      <c r="AD120" s="137"/>
      <c r="AE120" s="136"/>
      <c r="AF120" s="126"/>
      <c r="AG120" s="126"/>
    </row>
    <row r="121" spans="1:33" hidden="1" x14ac:dyDescent="0.25">
      <c r="A121" s="515"/>
      <c r="B121" s="558"/>
      <c r="C121" s="572"/>
      <c r="D121" s="554"/>
      <c r="E121" s="728"/>
      <c r="F121" s="191" t="s">
        <v>72</v>
      </c>
      <c r="G121" s="15"/>
      <c r="H121" s="187"/>
      <c r="I121" s="187"/>
      <c r="J121" s="187"/>
      <c r="K121" s="187"/>
      <c r="L121" s="187"/>
      <c r="M121" s="187"/>
      <c r="N121" s="187"/>
      <c r="O121" s="187"/>
      <c r="P121" s="187"/>
      <c r="Q121" s="187"/>
      <c r="R121" s="187"/>
      <c r="S121" s="187">
        <v>271364</v>
      </c>
      <c r="T121" s="187"/>
      <c r="U121" s="187"/>
      <c r="V121" s="187"/>
      <c r="W121" s="187"/>
      <c r="X121" s="187"/>
      <c r="Y121" s="187"/>
      <c r="Z121" s="187"/>
      <c r="AA121" s="187">
        <v>271364</v>
      </c>
      <c r="AB121" s="30"/>
      <c r="AC121" s="136"/>
      <c r="AD121" s="137"/>
      <c r="AE121" s="136"/>
      <c r="AF121" s="126"/>
      <c r="AG121" s="126"/>
    </row>
    <row r="122" spans="1:33" hidden="1" x14ac:dyDescent="0.25">
      <c r="A122" s="181"/>
      <c r="B122" s="182" t="s">
        <v>16</v>
      </c>
      <c r="C122" s="183"/>
      <c r="D122" s="82"/>
      <c r="E122" s="25"/>
      <c r="F122" s="184"/>
      <c r="G122" s="143"/>
      <c r="H122" s="144"/>
      <c r="I122" s="144"/>
      <c r="J122" s="144"/>
      <c r="K122" s="144"/>
      <c r="L122" s="144"/>
      <c r="M122" s="144"/>
      <c r="N122" s="144"/>
      <c r="O122" s="144"/>
      <c r="P122" s="144"/>
      <c r="Q122" s="144"/>
      <c r="R122" s="144"/>
      <c r="S122" s="144"/>
      <c r="T122" s="144"/>
      <c r="U122" s="144"/>
      <c r="V122" s="144"/>
      <c r="W122" s="144"/>
      <c r="X122" s="144"/>
      <c r="Y122" s="144"/>
      <c r="Z122" s="144"/>
      <c r="AA122" s="144">
        <f>SUM(AA114:AA121)</f>
        <v>2340503.31</v>
      </c>
      <c r="AB122" s="145">
        <f>AA122/E114</f>
        <v>1</v>
      </c>
      <c r="AC122" s="136"/>
      <c r="AD122" s="137"/>
      <c r="AE122" s="136"/>
      <c r="AF122" s="126"/>
      <c r="AG122" s="126"/>
    </row>
    <row r="123" spans="1:33" ht="15" hidden="1" customHeight="1" x14ac:dyDescent="0.25">
      <c r="A123" s="513">
        <v>14</v>
      </c>
      <c r="B123" s="556" t="s">
        <v>74</v>
      </c>
      <c r="C123" s="570" t="s">
        <v>75</v>
      </c>
      <c r="D123" s="552" t="s">
        <v>926</v>
      </c>
      <c r="E123" s="582">
        <v>1709042.4300000002</v>
      </c>
      <c r="F123" s="186" t="s">
        <v>35</v>
      </c>
      <c r="G123" s="15"/>
      <c r="H123" s="187"/>
      <c r="I123" s="187"/>
      <c r="J123" s="187"/>
      <c r="K123" s="187"/>
      <c r="L123" s="192"/>
      <c r="M123" s="187">
        <v>542598.78</v>
      </c>
      <c r="N123" s="187"/>
      <c r="O123" s="187"/>
      <c r="P123" s="187"/>
      <c r="Q123" s="187"/>
      <c r="R123" s="187"/>
      <c r="S123" s="187"/>
      <c r="T123" s="187"/>
      <c r="U123" s="187"/>
      <c r="V123" s="187"/>
      <c r="W123" s="187"/>
      <c r="X123" s="187"/>
      <c r="Y123" s="187"/>
      <c r="Z123" s="187"/>
      <c r="AA123" s="187">
        <v>542598.78</v>
      </c>
      <c r="AB123" s="30"/>
      <c r="AC123" s="136">
        <v>6</v>
      </c>
      <c r="AD123" s="137">
        <v>490349</v>
      </c>
      <c r="AE123" s="136"/>
      <c r="AF123" s="126"/>
      <c r="AG123" s="126"/>
    </row>
    <row r="124" spans="1:33" hidden="1" x14ac:dyDescent="0.25">
      <c r="A124" s="514"/>
      <c r="B124" s="557"/>
      <c r="C124" s="571"/>
      <c r="D124" s="553"/>
      <c r="E124" s="583"/>
      <c r="F124" s="186" t="s">
        <v>48</v>
      </c>
      <c r="G124" s="15"/>
      <c r="H124" s="187"/>
      <c r="I124" s="187"/>
      <c r="J124" s="192"/>
      <c r="K124" s="187"/>
      <c r="L124" s="187"/>
      <c r="M124" s="187">
        <v>146648.32000000001</v>
      </c>
      <c r="N124" s="187"/>
      <c r="O124" s="187"/>
      <c r="P124" s="187"/>
      <c r="Q124" s="187"/>
      <c r="R124" s="187"/>
      <c r="S124" s="187"/>
      <c r="T124" s="187"/>
      <c r="U124" s="187"/>
      <c r="V124" s="187"/>
      <c r="W124" s="187"/>
      <c r="X124" s="187"/>
      <c r="Y124" s="187"/>
      <c r="Z124" s="187"/>
      <c r="AA124" s="187">
        <v>146648.32000000001</v>
      </c>
      <c r="AB124" s="30"/>
      <c r="AC124" s="136">
        <v>1</v>
      </c>
      <c r="AD124" s="137">
        <v>99851</v>
      </c>
      <c r="AE124" s="136"/>
      <c r="AF124" s="126"/>
      <c r="AG124" s="126"/>
    </row>
    <row r="125" spans="1:33" hidden="1" x14ac:dyDescent="0.25">
      <c r="A125" s="514"/>
      <c r="B125" s="557"/>
      <c r="C125" s="571"/>
      <c r="D125" s="553"/>
      <c r="E125" s="583"/>
      <c r="F125" s="186" t="s">
        <v>26</v>
      </c>
      <c r="G125" s="15"/>
      <c r="H125" s="187"/>
      <c r="I125" s="187"/>
      <c r="J125" s="187"/>
      <c r="K125" s="187">
        <v>689247.09</v>
      </c>
      <c r="L125" s="187"/>
      <c r="M125" s="187"/>
      <c r="N125" s="187"/>
      <c r="O125" s="187"/>
      <c r="P125" s="187"/>
      <c r="Q125" s="187"/>
      <c r="R125" s="187"/>
      <c r="S125" s="187"/>
      <c r="T125" s="187"/>
      <c r="U125" s="187"/>
      <c r="V125" s="187"/>
      <c r="W125" s="187"/>
      <c r="X125" s="187"/>
      <c r="Y125" s="187"/>
      <c r="Z125" s="187"/>
      <c r="AA125" s="187">
        <v>689247.09</v>
      </c>
      <c r="AB125" s="30"/>
      <c r="AC125" s="136">
        <v>12</v>
      </c>
      <c r="AD125" s="137">
        <v>623619.86</v>
      </c>
      <c r="AE125" s="136"/>
      <c r="AF125" s="126"/>
      <c r="AG125" s="126"/>
    </row>
    <row r="126" spans="1:33" hidden="1" x14ac:dyDescent="0.25">
      <c r="A126" s="514"/>
      <c r="B126" s="557"/>
      <c r="C126" s="571"/>
      <c r="D126" s="553"/>
      <c r="E126" s="583"/>
      <c r="F126" s="186" t="s">
        <v>76</v>
      </c>
      <c r="G126" s="15"/>
      <c r="H126" s="187"/>
      <c r="I126" s="187"/>
      <c r="J126" s="187"/>
      <c r="K126" s="187">
        <v>88578.52</v>
      </c>
      <c r="L126" s="187"/>
      <c r="M126" s="187"/>
      <c r="N126" s="187"/>
      <c r="O126" s="187"/>
      <c r="P126" s="187"/>
      <c r="Q126" s="187"/>
      <c r="R126" s="187"/>
      <c r="S126" s="187"/>
      <c r="T126" s="187"/>
      <c r="U126" s="187"/>
      <c r="V126" s="187"/>
      <c r="W126" s="187"/>
      <c r="X126" s="187"/>
      <c r="Y126" s="187"/>
      <c r="Z126" s="187"/>
      <c r="AA126" s="187">
        <v>88578.52</v>
      </c>
      <c r="AB126" s="30"/>
      <c r="AC126" s="136"/>
      <c r="AD126" s="137"/>
      <c r="AE126" s="136"/>
      <c r="AF126" s="126"/>
      <c r="AG126" s="126"/>
    </row>
    <row r="127" spans="1:33" hidden="1" x14ac:dyDescent="0.25">
      <c r="A127" s="514"/>
      <c r="B127" s="557"/>
      <c r="C127" s="571"/>
      <c r="D127" s="553"/>
      <c r="E127" s="583"/>
      <c r="F127" s="186" t="s">
        <v>76</v>
      </c>
      <c r="G127" s="15"/>
      <c r="H127" s="192"/>
      <c r="I127" s="187"/>
      <c r="J127" s="187"/>
      <c r="K127" s="187"/>
      <c r="L127" s="187"/>
      <c r="M127" s="187"/>
      <c r="N127" s="187"/>
      <c r="O127" s="187"/>
      <c r="P127" s="187"/>
      <c r="Q127" s="187"/>
      <c r="R127" s="187"/>
      <c r="S127" s="187"/>
      <c r="T127" s="187"/>
      <c r="U127" s="187"/>
      <c r="V127" s="187"/>
      <c r="W127" s="187"/>
      <c r="X127" s="187"/>
      <c r="Y127" s="187"/>
      <c r="Z127" s="187"/>
      <c r="AA127" s="187"/>
      <c r="AB127" s="30"/>
      <c r="AC127" s="136"/>
      <c r="AD127" s="137"/>
      <c r="AE127" s="136"/>
      <c r="AF127" s="126"/>
      <c r="AG127" s="126"/>
    </row>
    <row r="128" spans="1:33" hidden="1" x14ac:dyDescent="0.25">
      <c r="A128" s="515"/>
      <c r="B128" s="558"/>
      <c r="C128" s="572"/>
      <c r="D128" s="554"/>
      <c r="E128" s="584"/>
      <c r="F128" s="186" t="s">
        <v>53</v>
      </c>
      <c r="G128" s="15"/>
      <c r="H128" s="187"/>
      <c r="I128" s="187"/>
      <c r="J128" s="187"/>
      <c r="K128" s="187"/>
      <c r="L128" s="192"/>
      <c r="M128" s="187"/>
      <c r="N128" s="187"/>
      <c r="O128" s="187"/>
      <c r="P128" s="187">
        <v>36662.080000000002</v>
      </c>
      <c r="Q128" s="187"/>
      <c r="R128" s="187"/>
      <c r="S128" s="187"/>
      <c r="T128" s="187"/>
      <c r="U128" s="187"/>
      <c r="V128" s="187"/>
      <c r="W128" s="187"/>
      <c r="X128" s="187"/>
      <c r="Y128" s="187"/>
      <c r="Z128" s="187"/>
      <c r="AA128" s="187">
        <v>36662.080000000002</v>
      </c>
      <c r="AB128" s="30"/>
      <c r="AC128" s="136"/>
      <c r="AD128" s="137"/>
      <c r="AE128" s="136"/>
      <c r="AF128" s="126"/>
      <c r="AG128" s="126"/>
    </row>
    <row r="129" spans="1:33" s="35" customFormat="1" hidden="1" x14ac:dyDescent="0.25">
      <c r="A129" s="177"/>
      <c r="B129" s="113"/>
      <c r="C129" s="46"/>
      <c r="D129" s="189"/>
      <c r="E129" s="34"/>
      <c r="F129" s="190" t="s">
        <v>82</v>
      </c>
      <c r="G129" s="15"/>
      <c r="H129" s="187"/>
      <c r="I129" s="187"/>
      <c r="J129" s="187"/>
      <c r="K129" s="187"/>
      <c r="L129" s="192"/>
      <c r="M129" s="187"/>
      <c r="N129" s="187"/>
      <c r="O129" s="187"/>
      <c r="P129" s="187"/>
      <c r="Q129" s="187"/>
      <c r="R129" s="187">
        <v>175977.98</v>
      </c>
      <c r="S129" s="187"/>
      <c r="T129" s="187"/>
      <c r="U129" s="187"/>
      <c r="V129" s="187"/>
      <c r="W129" s="187"/>
      <c r="X129" s="187"/>
      <c r="Y129" s="187"/>
      <c r="Z129" s="187"/>
      <c r="AA129" s="187">
        <v>175977.98</v>
      </c>
      <c r="AB129" s="30"/>
      <c r="AC129" s="136"/>
      <c r="AD129" s="137"/>
      <c r="AE129" s="136"/>
      <c r="AF129" s="126"/>
      <c r="AG129" s="126"/>
    </row>
    <row r="130" spans="1:33" s="35" customFormat="1" hidden="1" x14ac:dyDescent="0.25">
      <c r="A130" s="177"/>
      <c r="B130" s="113"/>
      <c r="C130" s="46"/>
      <c r="D130" s="189"/>
      <c r="E130" s="34"/>
      <c r="F130" s="190" t="s">
        <v>73</v>
      </c>
      <c r="G130" s="15"/>
      <c r="H130" s="187"/>
      <c r="I130" s="187"/>
      <c r="J130" s="187"/>
      <c r="K130" s="187"/>
      <c r="L130" s="192"/>
      <c r="M130" s="187"/>
      <c r="N130" s="187"/>
      <c r="O130" s="187"/>
      <c r="P130" s="187"/>
      <c r="Q130" s="187"/>
      <c r="R130" s="187"/>
      <c r="S130" s="187">
        <v>29329.66</v>
      </c>
      <c r="T130" s="187"/>
      <c r="U130" s="187"/>
      <c r="V130" s="187"/>
      <c r="W130" s="187"/>
      <c r="X130" s="187"/>
      <c r="Y130" s="187"/>
      <c r="Z130" s="187"/>
      <c r="AA130" s="187">
        <v>29329.66</v>
      </c>
      <c r="AB130" s="30"/>
      <c r="AC130" s="136"/>
      <c r="AD130" s="137"/>
      <c r="AE130" s="136"/>
      <c r="AF130" s="126"/>
      <c r="AG130" s="126"/>
    </row>
    <row r="131" spans="1:33" hidden="1" x14ac:dyDescent="0.25">
      <c r="A131" s="181"/>
      <c r="B131" s="182" t="s">
        <v>16</v>
      </c>
      <c r="C131" s="183"/>
      <c r="D131" s="82"/>
      <c r="E131" s="82"/>
      <c r="F131" s="184"/>
      <c r="G131" s="143"/>
      <c r="H131" s="144"/>
      <c r="I131" s="144"/>
      <c r="J131" s="144"/>
      <c r="K131" s="144"/>
      <c r="L131" s="144"/>
      <c r="M131" s="144"/>
      <c r="N131" s="144"/>
      <c r="O131" s="144"/>
      <c r="P131" s="144"/>
      <c r="Q131" s="144"/>
      <c r="R131" s="144"/>
      <c r="S131" s="144"/>
      <c r="T131" s="144"/>
      <c r="U131" s="144"/>
      <c r="V131" s="144"/>
      <c r="W131" s="144"/>
      <c r="X131" s="144"/>
      <c r="Y131" s="144"/>
      <c r="Z131" s="144"/>
      <c r="AA131" s="144">
        <f>SUM(AA123:AA130)</f>
        <v>1709042.43</v>
      </c>
      <c r="AB131" s="145">
        <f>AA131/E123</f>
        <v>0.99999999999999989</v>
      </c>
      <c r="AC131" s="136"/>
      <c r="AD131" s="137"/>
      <c r="AE131" s="136"/>
      <c r="AF131" s="126"/>
      <c r="AG131" s="126"/>
    </row>
    <row r="132" spans="1:33" hidden="1" x14ac:dyDescent="0.25">
      <c r="A132" s="513">
        <v>15</v>
      </c>
      <c r="B132" s="556" t="s">
        <v>78</v>
      </c>
      <c r="C132" s="570" t="s">
        <v>79</v>
      </c>
      <c r="D132" s="552" t="s">
        <v>814</v>
      </c>
      <c r="E132" s="582">
        <v>1700211.31</v>
      </c>
      <c r="F132" s="186" t="s">
        <v>51</v>
      </c>
      <c r="G132" s="15"/>
      <c r="H132" s="187"/>
      <c r="I132" s="187">
        <v>220782</v>
      </c>
      <c r="J132" s="187"/>
      <c r="K132" s="187"/>
      <c r="L132" s="187"/>
      <c r="M132" s="187"/>
      <c r="N132" s="187"/>
      <c r="O132" s="187"/>
      <c r="P132" s="187"/>
      <c r="Q132" s="187"/>
      <c r="R132" s="187"/>
      <c r="S132" s="187"/>
      <c r="T132" s="187"/>
      <c r="U132" s="187"/>
      <c r="V132" s="187"/>
      <c r="W132" s="187"/>
      <c r="X132" s="187"/>
      <c r="Y132" s="187"/>
      <c r="Z132" s="187"/>
      <c r="AA132" s="79">
        <v>220782</v>
      </c>
      <c r="AB132" s="30"/>
      <c r="AC132" s="136">
        <v>5</v>
      </c>
      <c r="AD132" s="137">
        <v>210000</v>
      </c>
      <c r="AE132" s="136"/>
      <c r="AF132" s="126"/>
      <c r="AG132" s="126"/>
    </row>
    <row r="133" spans="1:33" hidden="1" x14ac:dyDescent="0.25">
      <c r="A133" s="514"/>
      <c r="B133" s="557"/>
      <c r="C133" s="571"/>
      <c r="D133" s="553"/>
      <c r="E133" s="583"/>
      <c r="F133" s="186" t="s">
        <v>24</v>
      </c>
      <c r="G133" s="15"/>
      <c r="H133" s="187"/>
      <c r="I133" s="187"/>
      <c r="J133" s="187"/>
      <c r="K133" s="187"/>
      <c r="L133" s="187">
        <v>88297</v>
      </c>
      <c r="M133" s="187"/>
      <c r="N133" s="187"/>
      <c r="O133" s="187"/>
      <c r="P133" s="187"/>
      <c r="Q133" s="187"/>
      <c r="R133" s="187"/>
      <c r="S133" s="187"/>
      <c r="T133" s="187"/>
      <c r="U133" s="187"/>
      <c r="V133" s="187"/>
      <c r="W133" s="187"/>
      <c r="X133" s="187"/>
      <c r="Y133" s="187"/>
      <c r="Z133" s="187"/>
      <c r="AA133" s="79">
        <v>88297</v>
      </c>
      <c r="AB133" s="30"/>
      <c r="AC133" s="136">
        <v>1</v>
      </c>
      <c r="AD133" s="137">
        <v>88297</v>
      </c>
      <c r="AE133" s="136"/>
      <c r="AF133" s="126"/>
      <c r="AG133" s="126"/>
    </row>
    <row r="134" spans="1:33" hidden="1" x14ac:dyDescent="0.25">
      <c r="A134" s="514"/>
      <c r="B134" s="557"/>
      <c r="C134" s="571"/>
      <c r="D134" s="553"/>
      <c r="E134" s="583"/>
      <c r="F134" s="186" t="s">
        <v>80</v>
      </c>
      <c r="G134" s="15"/>
      <c r="H134" s="187"/>
      <c r="I134" s="187"/>
      <c r="J134" s="187"/>
      <c r="K134" s="187">
        <v>220782</v>
      </c>
      <c r="L134" s="187"/>
      <c r="M134" s="187"/>
      <c r="N134" s="187"/>
      <c r="O134" s="187"/>
      <c r="P134" s="187"/>
      <c r="Q134" s="187"/>
      <c r="R134" s="187"/>
      <c r="S134" s="187"/>
      <c r="T134" s="187"/>
      <c r="U134" s="187"/>
      <c r="V134" s="187"/>
      <c r="W134" s="187"/>
      <c r="X134" s="187"/>
      <c r="Y134" s="187"/>
      <c r="Z134" s="187"/>
      <c r="AA134" s="79">
        <v>220782</v>
      </c>
      <c r="AB134" s="30"/>
      <c r="AC134" s="136">
        <v>3</v>
      </c>
      <c r="AD134" s="137">
        <v>162423</v>
      </c>
      <c r="AE134" s="136"/>
      <c r="AF134" s="126"/>
      <c r="AG134" s="126"/>
    </row>
    <row r="135" spans="1:33" hidden="1" x14ac:dyDescent="0.25">
      <c r="A135" s="514"/>
      <c r="B135" s="557"/>
      <c r="C135" s="571"/>
      <c r="D135" s="553"/>
      <c r="E135" s="583"/>
      <c r="F135" s="186" t="s">
        <v>77</v>
      </c>
      <c r="G135" s="15"/>
      <c r="H135" s="187"/>
      <c r="I135" s="187"/>
      <c r="J135" s="187"/>
      <c r="K135" s="187"/>
      <c r="L135" s="187"/>
      <c r="M135" s="187">
        <v>103026</v>
      </c>
      <c r="N135" s="187"/>
      <c r="O135" s="187"/>
      <c r="P135" s="187"/>
      <c r="Q135" s="187"/>
      <c r="R135" s="187">
        <v>103026</v>
      </c>
      <c r="S135" s="187"/>
      <c r="T135" s="187"/>
      <c r="U135" s="187"/>
      <c r="V135" s="187"/>
      <c r="W135" s="187"/>
      <c r="X135" s="187"/>
      <c r="Y135" s="187"/>
      <c r="Z135" s="187"/>
      <c r="AA135" s="79">
        <v>103026</v>
      </c>
      <c r="AB135" s="30"/>
      <c r="AC135" s="136"/>
      <c r="AD135" s="137"/>
      <c r="AE135" s="136"/>
      <c r="AF135" s="126"/>
      <c r="AG135" s="126"/>
    </row>
    <row r="136" spans="1:33" hidden="1" x14ac:dyDescent="0.25">
      <c r="A136" s="514"/>
      <c r="B136" s="557"/>
      <c r="C136" s="571"/>
      <c r="D136" s="553"/>
      <c r="E136" s="583"/>
      <c r="F136" s="186" t="s">
        <v>86</v>
      </c>
      <c r="G136" s="15"/>
      <c r="H136" s="187"/>
      <c r="I136" s="187"/>
      <c r="J136" s="187"/>
      <c r="K136" s="187"/>
      <c r="L136" s="187"/>
      <c r="M136" s="187"/>
      <c r="N136" s="187"/>
      <c r="O136" s="187"/>
      <c r="P136" s="187"/>
      <c r="Q136" s="187"/>
      <c r="R136" s="187"/>
      <c r="S136" s="187"/>
      <c r="T136" s="187"/>
      <c r="U136" s="187"/>
      <c r="V136" s="187"/>
      <c r="W136" s="187">
        <v>58892</v>
      </c>
      <c r="X136" s="187"/>
      <c r="Y136" s="187"/>
      <c r="Z136" s="187"/>
      <c r="AA136" s="79">
        <v>58892</v>
      </c>
      <c r="AB136" s="30"/>
      <c r="AC136" s="136"/>
      <c r="AD136" s="137"/>
      <c r="AE136" s="136"/>
      <c r="AF136" s="126"/>
      <c r="AG136" s="126"/>
    </row>
    <row r="137" spans="1:33" hidden="1" x14ac:dyDescent="0.25">
      <c r="A137" s="514"/>
      <c r="B137" s="557"/>
      <c r="C137" s="571"/>
      <c r="D137" s="553"/>
      <c r="E137" s="583"/>
      <c r="F137" s="186" t="s">
        <v>47</v>
      </c>
      <c r="G137" s="15"/>
      <c r="H137" s="187"/>
      <c r="I137" s="187"/>
      <c r="J137" s="187">
        <v>294349</v>
      </c>
      <c r="K137" s="187"/>
      <c r="L137" s="187"/>
      <c r="M137" s="187"/>
      <c r="N137" s="187"/>
      <c r="O137" s="187"/>
      <c r="P137" s="187"/>
      <c r="Q137" s="187"/>
      <c r="R137" s="187"/>
      <c r="S137" s="187"/>
      <c r="T137" s="187"/>
      <c r="U137" s="187"/>
      <c r="V137" s="187"/>
      <c r="W137" s="187"/>
      <c r="X137" s="187"/>
      <c r="Y137" s="187"/>
      <c r="Z137" s="187"/>
      <c r="AA137" s="79">
        <v>294349</v>
      </c>
      <c r="AB137" s="30"/>
      <c r="AC137" s="136">
        <v>6</v>
      </c>
      <c r="AD137" s="137">
        <v>240000</v>
      </c>
      <c r="AE137" s="136"/>
      <c r="AF137" s="126"/>
      <c r="AG137" s="126"/>
    </row>
    <row r="138" spans="1:33" hidden="1" x14ac:dyDescent="0.25">
      <c r="A138" s="515"/>
      <c r="B138" s="558"/>
      <c r="C138" s="572"/>
      <c r="D138" s="554"/>
      <c r="E138" s="584"/>
      <c r="F138" s="186" t="s">
        <v>222</v>
      </c>
      <c r="G138" s="15"/>
      <c r="H138" s="187"/>
      <c r="I138" s="187">
        <v>434416</v>
      </c>
      <c r="J138" s="187"/>
      <c r="K138" s="187"/>
      <c r="L138" s="187"/>
      <c r="M138" s="187"/>
      <c r="N138" s="187"/>
      <c r="O138" s="187"/>
      <c r="P138" s="187"/>
      <c r="Q138" s="187"/>
      <c r="R138" s="187"/>
      <c r="S138" s="187"/>
      <c r="T138" s="187"/>
      <c r="U138" s="187"/>
      <c r="V138" s="187"/>
      <c r="W138" s="187"/>
      <c r="X138" s="187"/>
      <c r="Y138" s="187"/>
      <c r="Z138" s="187"/>
      <c r="AA138" s="79">
        <v>434416</v>
      </c>
      <c r="AB138" s="30"/>
      <c r="AC138" s="136">
        <v>7</v>
      </c>
      <c r="AD138" s="137">
        <v>433798</v>
      </c>
      <c r="AE138" s="136"/>
      <c r="AF138" s="126"/>
      <c r="AG138" s="126"/>
    </row>
    <row r="139" spans="1:33" s="35" customFormat="1" hidden="1" x14ac:dyDescent="0.25">
      <c r="A139" s="177"/>
      <c r="B139" s="113"/>
      <c r="C139" s="46"/>
      <c r="D139" s="189"/>
      <c r="E139" s="34"/>
      <c r="F139" s="190" t="s">
        <v>54</v>
      </c>
      <c r="G139" s="15"/>
      <c r="H139" s="187"/>
      <c r="I139" s="187">
        <v>279659</v>
      </c>
      <c r="J139" s="187"/>
      <c r="K139" s="187"/>
      <c r="L139" s="187"/>
      <c r="M139" s="187"/>
      <c r="N139" s="187"/>
      <c r="O139" s="187"/>
      <c r="P139" s="187"/>
      <c r="Q139" s="187"/>
      <c r="R139" s="187"/>
      <c r="S139" s="187"/>
      <c r="T139" s="187"/>
      <c r="U139" s="187"/>
      <c r="V139" s="187"/>
      <c r="W139" s="187"/>
      <c r="X139" s="187"/>
      <c r="Y139" s="187"/>
      <c r="Z139" s="187"/>
      <c r="AA139" s="79">
        <v>279659</v>
      </c>
      <c r="AB139" s="30"/>
      <c r="AC139" s="136">
        <v>3</v>
      </c>
      <c r="AD139" s="137">
        <v>128857</v>
      </c>
      <c r="AE139" s="136"/>
      <c r="AF139" s="126"/>
      <c r="AG139" s="126"/>
    </row>
    <row r="140" spans="1:33" hidden="1" x14ac:dyDescent="0.25">
      <c r="A140" s="181"/>
      <c r="B140" s="182" t="s">
        <v>16</v>
      </c>
      <c r="C140" s="183"/>
      <c r="D140" s="82"/>
      <c r="E140" s="82"/>
      <c r="F140" s="184"/>
      <c r="G140" s="143"/>
      <c r="H140" s="144"/>
      <c r="I140" s="144"/>
      <c r="J140" s="144"/>
      <c r="K140" s="144"/>
      <c r="L140" s="144"/>
      <c r="M140" s="144"/>
      <c r="N140" s="144"/>
      <c r="O140" s="144"/>
      <c r="P140" s="144"/>
      <c r="Q140" s="144"/>
      <c r="R140" s="144"/>
      <c r="S140" s="144"/>
      <c r="T140" s="144"/>
      <c r="U140" s="144"/>
      <c r="V140" s="144"/>
      <c r="W140" s="144"/>
      <c r="X140" s="144"/>
      <c r="Y140" s="144"/>
      <c r="Z140" s="144"/>
      <c r="AA140" s="144">
        <f>SUM(AA132:AA139)</f>
        <v>1700203</v>
      </c>
      <c r="AB140" s="145">
        <f>AA140/E132</f>
        <v>0.99999511237223793</v>
      </c>
      <c r="AC140" s="136"/>
      <c r="AD140" s="137"/>
      <c r="AE140" s="136"/>
      <c r="AF140" s="126"/>
      <c r="AG140" s="126"/>
    </row>
    <row r="141" spans="1:33" ht="15" hidden="1" customHeight="1" x14ac:dyDescent="0.25">
      <c r="A141" s="513">
        <v>16</v>
      </c>
      <c r="B141" s="556" t="s">
        <v>83</v>
      </c>
      <c r="C141" s="570" t="s">
        <v>84</v>
      </c>
      <c r="D141" s="552" t="s">
        <v>815</v>
      </c>
      <c r="E141" s="582">
        <v>2059883.31</v>
      </c>
      <c r="F141" s="186" t="s">
        <v>81</v>
      </c>
      <c r="G141" s="15"/>
      <c r="H141" s="187"/>
      <c r="I141" s="187"/>
      <c r="J141" s="187">
        <v>189232</v>
      </c>
      <c r="K141" s="187"/>
      <c r="L141" s="187"/>
      <c r="M141" s="187"/>
      <c r="N141" s="187"/>
      <c r="O141" s="187"/>
      <c r="P141" s="187"/>
      <c r="Q141" s="187"/>
      <c r="R141" s="187">
        <v>189225</v>
      </c>
      <c r="S141" s="187"/>
      <c r="T141" s="187"/>
      <c r="U141" s="187"/>
      <c r="V141" s="187"/>
      <c r="W141" s="187"/>
      <c r="X141" s="187"/>
      <c r="Y141" s="187"/>
      <c r="Z141" s="187"/>
      <c r="AA141" s="79">
        <v>234708</v>
      </c>
      <c r="AB141" s="30"/>
      <c r="AC141" s="136">
        <v>1</v>
      </c>
      <c r="AD141" s="137">
        <v>189225</v>
      </c>
      <c r="AE141" s="136"/>
      <c r="AF141" s="126"/>
      <c r="AG141" s="126"/>
    </row>
    <row r="142" spans="1:33" ht="15" hidden="1" customHeight="1" x14ac:dyDescent="0.25">
      <c r="A142" s="514"/>
      <c r="B142" s="557"/>
      <c r="C142" s="571"/>
      <c r="D142" s="553"/>
      <c r="E142" s="583"/>
      <c r="F142" s="186" t="s">
        <v>46</v>
      </c>
      <c r="G142" s="15"/>
      <c r="H142" s="187"/>
      <c r="I142" s="187"/>
      <c r="J142" s="187"/>
      <c r="K142" s="187">
        <v>234708</v>
      </c>
      <c r="L142" s="187"/>
      <c r="M142" s="187"/>
      <c r="N142" s="187"/>
      <c r="O142" s="187"/>
      <c r="P142" s="187"/>
      <c r="Q142" s="187">
        <v>234708</v>
      </c>
      <c r="R142" s="187">
        <v>100000</v>
      </c>
      <c r="S142" s="187"/>
      <c r="T142" s="187"/>
      <c r="U142" s="187"/>
      <c r="V142" s="187"/>
      <c r="W142" s="187"/>
      <c r="X142" s="187"/>
      <c r="Y142" s="187"/>
      <c r="Z142" s="187"/>
      <c r="AA142" s="79">
        <v>200000</v>
      </c>
      <c r="AB142" s="30"/>
      <c r="AC142" s="136"/>
      <c r="AD142" s="137"/>
      <c r="AE142" s="136"/>
      <c r="AF142" s="126"/>
      <c r="AG142" s="126"/>
    </row>
    <row r="143" spans="1:33" hidden="1" x14ac:dyDescent="0.25">
      <c r="A143" s="514"/>
      <c r="B143" s="557"/>
      <c r="C143" s="571"/>
      <c r="D143" s="553"/>
      <c r="E143" s="583"/>
      <c r="F143" s="186" t="s">
        <v>82</v>
      </c>
      <c r="G143" s="15"/>
      <c r="H143" s="187"/>
      <c r="I143" s="187"/>
      <c r="J143" s="187">
        <v>200000</v>
      </c>
      <c r="K143" s="187"/>
      <c r="L143" s="187"/>
      <c r="M143" s="187"/>
      <c r="N143" s="187"/>
      <c r="O143" s="187"/>
      <c r="P143" s="187"/>
      <c r="Q143" s="187">
        <v>80000</v>
      </c>
      <c r="R143" s="187"/>
      <c r="S143" s="187"/>
      <c r="T143" s="187"/>
      <c r="U143" s="187"/>
      <c r="V143" s="187"/>
      <c r="W143" s="187"/>
      <c r="X143" s="187"/>
      <c r="Y143" s="187"/>
      <c r="Z143" s="187"/>
      <c r="AA143" s="79">
        <v>289633</v>
      </c>
      <c r="AB143" s="30"/>
      <c r="AC143" s="136">
        <v>3</v>
      </c>
      <c r="AD143" s="137">
        <v>120000</v>
      </c>
      <c r="AE143" s="136"/>
      <c r="AF143" s="126"/>
      <c r="AG143" s="126"/>
    </row>
    <row r="144" spans="1:33" hidden="1" x14ac:dyDescent="0.25">
      <c r="A144" s="514"/>
      <c r="B144" s="557"/>
      <c r="C144" s="571"/>
      <c r="D144" s="553"/>
      <c r="E144" s="583"/>
      <c r="F144" s="186" t="s">
        <v>35</v>
      </c>
      <c r="G144" s="15"/>
      <c r="H144" s="187"/>
      <c r="I144" s="187"/>
      <c r="J144" s="187"/>
      <c r="K144" s="187">
        <v>289633</v>
      </c>
      <c r="L144" s="187"/>
      <c r="M144" s="187"/>
      <c r="N144" s="187"/>
      <c r="O144" s="187"/>
      <c r="P144" s="187"/>
      <c r="Q144" s="187">
        <v>289633</v>
      </c>
      <c r="R144" s="187"/>
      <c r="S144" s="187"/>
      <c r="T144" s="187"/>
      <c r="U144" s="187"/>
      <c r="V144" s="187"/>
      <c r="W144" s="187"/>
      <c r="X144" s="187"/>
      <c r="Y144" s="187"/>
      <c r="Z144" s="187"/>
      <c r="AA144" s="79">
        <v>50000</v>
      </c>
      <c r="AB144" s="30"/>
      <c r="AC144" s="136"/>
      <c r="AD144" s="137"/>
      <c r="AE144" s="136"/>
      <c r="AF144" s="126"/>
      <c r="AG144" s="126"/>
    </row>
    <row r="145" spans="1:33" ht="13.5" hidden="1" customHeight="1" x14ac:dyDescent="0.25">
      <c r="A145" s="514"/>
      <c r="B145" s="557"/>
      <c r="C145" s="571"/>
      <c r="D145" s="553"/>
      <c r="E145" s="583"/>
      <c r="F145" s="186" t="s">
        <v>77</v>
      </c>
      <c r="G145" s="15"/>
      <c r="H145" s="187"/>
      <c r="I145" s="187"/>
      <c r="J145" s="187">
        <v>50000</v>
      </c>
      <c r="K145" s="187"/>
      <c r="L145" s="187"/>
      <c r="M145" s="187"/>
      <c r="N145" s="187"/>
      <c r="O145" s="187"/>
      <c r="P145" s="187"/>
      <c r="Q145" s="187">
        <v>50000</v>
      </c>
      <c r="R145" s="187"/>
      <c r="S145" s="187"/>
      <c r="T145" s="187"/>
      <c r="U145" s="187"/>
      <c r="V145" s="187"/>
      <c r="W145" s="187"/>
      <c r="X145" s="187"/>
      <c r="Y145" s="187"/>
      <c r="Z145" s="187"/>
      <c r="AA145" s="79">
        <v>190000</v>
      </c>
      <c r="AB145" s="30"/>
      <c r="AC145" s="136"/>
      <c r="AD145" s="137"/>
      <c r="AE145" s="136"/>
      <c r="AF145" s="126"/>
      <c r="AG145" s="126"/>
    </row>
    <row r="146" spans="1:33" hidden="1" x14ac:dyDescent="0.25">
      <c r="A146" s="514"/>
      <c r="B146" s="557"/>
      <c r="C146" s="571"/>
      <c r="D146" s="553"/>
      <c r="E146" s="583"/>
      <c r="F146" s="186" t="s">
        <v>51</v>
      </c>
      <c r="G146" s="15"/>
      <c r="H146" s="187"/>
      <c r="I146" s="187"/>
      <c r="J146" s="187">
        <v>190000</v>
      </c>
      <c r="K146" s="187"/>
      <c r="L146" s="187"/>
      <c r="M146" s="187"/>
      <c r="N146" s="187"/>
      <c r="O146" s="187"/>
      <c r="P146" s="187"/>
      <c r="Q146" s="187"/>
      <c r="R146" s="187">
        <v>400000</v>
      </c>
      <c r="S146" s="187"/>
      <c r="T146" s="187"/>
      <c r="U146" s="187"/>
      <c r="V146" s="187"/>
      <c r="W146" s="187"/>
      <c r="X146" s="187"/>
      <c r="Y146" s="187"/>
      <c r="Z146" s="187"/>
      <c r="AA146" s="79">
        <v>189232</v>
      </c>
      <c r="AB146" s="30"/>
      <c r="AC146" s="136">
        <v>3</v>
      </c>
      <c r="AD146" s="137">
        <v>190000</v>
      </c>
      <c r="AE146" s="136"/>
      <c r="AF146" s="126"/>
      <c r="AG146" s="126"/>
    </row>
    <row r="147" spans="1:33" hidden="1" x14ac:dyDescent="0.25">
      <c r="A147" s="514"/>
      <c r="B147" s="557"/>
      <c r="C147" s="571"/>
      <c r="D147" s="553"/>
      <c r="E147" s="583"/>
      <c r="F147" s="186" t="s">
        <v>108</v>
      </c>
      <c r="G147" s="15"/>
      <c r="H147" s="187"/>
      <c r="I147" s="187"/>
      <c r="J147" s="187"/>
      <c r="K147" s="187">
        <v>100000</v>
      </c>
      <c r="L147" s="187"/>
      <c r="M147" s="187"/>
      <c r="N147" s="187"/>
      <c r="O147" s="187"/>
      <c r="P147" s="187"/>
      <c r="Q147" s="187">
        <v>100000</v>
      </c>
      <c r="R147" s="187"/>
      <c r="S147" s="187"/>
      <c r="T147" s="187"/>
      <c r="U147" s="187"/>
      <c r="V147" s="187"/>
      <c r="W147" s="187"/>
      <c r="X147" s="187"/>
      <c r="Y147" s="187"/>
      <c r="Z147" s="187"/>
      <c r="AA147" s="79">
        <v>100000</v>
      </c>
      <c r="AB147" s="30"/>
      <c r="AC147" s="136"/>
      <c r="AD147" s="137"/>
      <c r="AE147" s="136"/>
      <c r="AF147" s="126"/>
      <c r="AG147" s="126"/>
    </row>
    <row r="148" spans="1:33" hidden="1" x14ac:dyDescent="0.25">
      <c r="A148" s="514"/>
      <c r="B148" s="557"/>
      <c r="C148" s="571"/>
      <c r="D148" s="553"/>
      <c r="E148" s="583"/>
      <c r="F148" s="186" t="s">
        <v>54</v>
      </c>
      <c r="G148" s="15"/>
      <c r="H148" s="187"/>
      <c r="I148" s="187"/>
      <c r="J148" s="187">
        <v>400000</v>
      </c>
      <c r="K148" s="187"/>
      <c r="L148" s="187"/>
      <c r="M148" s="187"/>
      <c r="N148" s="187"/>
      <c r="O148" s="187"/>
      <c r="P148" s="187"/>
      <c r="Q148" s="187">
        <v>286291</v>
      </c>
      <c r="R148" s="187">
        <v>516950</v>
      </c>
      <c r="S148" s="187"/>
      <c r="T148" s="187"/>
      <c r="U148" s="187"/>
      <c r="V148" s="187"/>
      <c r="W148" s="187"/>
      <c r="X148" s="187"/>
      <c r="Y148" s="187"/>
      <c r="Z148" s="187"/>
      <c r="AA148" s="79">
        <v>400000</v>
      </c>
      <c r="AB148" s="30"/>
      <c r="AC148" s="136">
        <v>2</v>
      </c>
      <c r="AD148" s="137">
        <v>113708</v>
      </c>
      <c r="AE148" s="136"/>
      <c r="AF148" s="126"/>
      <c r="AG148" s="126"/>
    </row>
    <row r="149" spans="1:33" hidden="1" x14ac:dyDescent="0.25">
      <c r="A149" s="514"/>
      <c r="B149" s="557"/>
      <c r="C149" s="571"/>
      <c r="D149" s="553"/>
      <c r="E149" s="583"/>
      <c r="F149" s="186" t="s">
        <v>55</v>
      </c>
      <c r="G149" s="15"/>
      <c r="H149" s="187"/>
      <c r="I149" s="187"/>
      <c r="J149" s="187"/>
      <c r="K149" s="187">
        <v>306310</v>
      </c>
      <c r="L149" s="187"/>
      <c r="M149" s="187"/>
      <c r="N149" s="187"/>
      <c r="O149" s="187"/>
      <c r="P149" s="187"/>
      <c r="Q149" s="187">
        <v>256310</v>
      </c>
      <c r="R149" s="187">
        <v>50000</v>
      </c>
      <c r="S149" s="187"/>
      <c r="T149" s="187"/>
      <c r="U149" s="187"/>
      <c r="V149" s="187"/>
      <c r="W149" s="187"/>
      <c r="X149" s="187"/>
      <c r="Y149" s="187"/>
      <c r="Z149" s="187"/>
      <c r="AA149" s="79">
        <v>306175</v>
      </c>
      <c r="AB149" s="30"/>
      <c r="AC149" s="136">
        <v>1</v>
      </c>
      <c r="AD149" s="137">
        <v>50000</v>
      </c>
      <c r="AE149" s="136"/>
      <c r="AF149" s="126"/>
      <c r="AG149" s="126"/>
    </row>
    <row r="150" spans="1:33" hidden="1" x14ac:dyDescent="0.25">
      <c r="A150" s="515"/>
      <c r="B150" s="558"/>
      <c r="C150" s="572"/>
      <c r="D150" s="554"/>
      <c r="E150" s="584"/>
      <c r="F150" s="186" t="s">
        <v>213</v>
      </c>
      <c r="G150" s="15"/>
      <c r="H150" s="187"/>
      <c r="I150" s="187"/>
      <c r="J150" s="187"/>
      <c r="K150" s="187">
        <v>100000</v>
      </c>
      <c r="L150" s="187"/>
      <c r="M150" s="187"/>
      <c r="N150" s="187"/>
      <c r="O150" s="187"/>
      <c r="P150" s="187"/>
      <c r="Q150" s="187">
        <v>100000</v>
      </c>
      <c r="R150" s="187"/>
      <c r="S150" s="187"/>
      <c r="T150" s="187"/>
      <c r="U150" s="187"/>
      <c r="V150" s="187"/>
      <c r="W150" s="187"/>
      <c r="X150" s="187"/>
      <c r="Y150" s="187"/>
      <c r="Z150" s="187"/>
      <c r="AA150" s="79">
        <v>100000</v>
      </c>
      <c r="AB150" s="30"/>
      <c r="AC150" s="136"/>
      <c r="AD150" s="137"/>
      <c r="AE150" s="136"/>
      <c r="AF150" s="126"/>
      <c r="AG150" s="126"/>
    </row>
    <row r="151" spans="1:33" hidden="1" x14ac:dyDescent="0.25">
      <c r="A151" s="181"/>
      <c r="B151" s="193" t="s">
        <v>16</v>
      </c>
      <c r="C151" s="182"/>
      <c r="D151" s="82"/>
      <c r="E151" s="82"/>
      <c r="F151" s="194"/>
      <c r="G151" s="143"/>
      <c r="H151" s="195"/>
      <c r="I151" s="144"/>
      <c r="J151" s="144"/>
      <c r="K151" s="144"/>
      <c r="L151" s="144"/>
      <c r="M151" s="144"/>
      <c r="N151" s="144"/>
      <c r="O151" s="144"/>
      <c r="P151" s="144"/>
      <c r="Q151" s="144"/>
      <c r="R151" s="144"/>
      <c r="S151" s="144"/>
      <c r="T151" s="144"/>
      <c r="U151" s="144"/>
      <c r="V151" s="144"/>
      <c r="W151" s="144"/>
      <c r="X151" s="144"/>
      <c r="Y151" s="144"/>
      <c r="Z151" s="144"/>
      <c r="AA151" s="144">
        <f>SUM(AA141:AA150)</f>
        <v>2059748</v>
      </c>
      <c r="AB151" s="145">
        <f>AA151/E141</f>
        <v>0.99993431181303172</v>
      </c>
      <c r="AC151" s="136"/>
      <c r="AD151" s="137"/>
      <c r="AE151" s="136"/>
      <c r="AF151" s="126"/>
      <c r="AG151" s="126"/>
    </row>
    <row r="152" spans="1:33" ht="15" hidden="1" customHeight="1" x14ac:dyDescent="0.25">
      <c r="A152" s="513">
        <v>17</v>
      </c>
      <c r="B152" s="556" t="s">
        <v>90</v>
      </c>
      <c r="C152" s="570" t="s">
        <v>91</v>
      </c>
      <c r="D152" s="552" t="s">
        <v>816</v>
      </c>
      <c r="E152" s="582">
        <v>2914307.31</v>
      </c>
      <c r="F152" s="186" t="s">
        <v>87</v>
      </c>
      <c r="G152" s="15"/>
      <c r="H152" s="187"/>
      <c r="I152" s="187"/>
      <c r="J152" s="187"/>
      <c r="K152" s="187">
        <v>440000</v>
      </c>
      <c r="L152" s="187"/>
      <c r="M152" s="187"/>
      <c r="N152" s="187"/>
      <c r="O152" s="187"/>
      <c r="P152" s="187"/>
      <c r="Q152" s="187"/>
      <c r="R152" s="187">
        <v>310000</v>
      </c>
      <c r="S152" s="187"/>
      <c r="T152" s="187"/>
      <c r="U152" s="187"/>
      <c r="V152" s="187"/>
      <c r="W152" s="187"/>
      <c r="X152" s="187"/>
      <c r="Y152" s="187"/>
      <c r="Z152" s="187"/>
      <c r="AA152" s="187">
        <v>440000</v>
      </c>
      <c r="AB152" s="30"/>
      <c r="AC152" s="136">
        <v>4</v>
      </c>
      <c r="AD152" s="137">
        <v>130000</v>
      </c>
      <c r="AE152" s="136"/>
      <c r="AF152" s="126"/>
      <c r="AG152" s="126"/>
    </row>
    <row r="153" spans="1:33" ht="15" hidden="1" customHeight="1" x14ac:dyDescent="0.25">
      <c r="A153" s="514"/>
      <c r="B153" s="557"/>
      <c r="C153" s="571"/>
      <c r="D153" s="571"/>
      <c r="E153" s="583"/>
      <c r="F153" s="186" t="s">
        <v>88</v>
      </c>
      <c r="G153" s="15"/>
      <c r="H153" s="187"/>
      <c r="I153" s="187"/>
      <c r="J153" s="187"/>
      <c r="K153" s="187">
        <v>222655</v>
      </c>
      <c r="L153" s="187"/>
      <c r="M153" s="187"/>
      <c r="N153" s="187"/>
      <c r="O153" s="187"/>
      <c r="P153" s="187"/>
      <c r="Q153" s="187"/>
      <c r="R153" s="187">
        <v>222655</v>
      </c>
      <c r="S153" s="187"/>
      <c r="T153" s="187"/>
      <c r="U153" s="187"/>
      <c r="V153" s="187"/>
      <c r="W153" s="187"/>
      <c r="X153" s="187"/>
      <c r="Y153" s="187"/>
      <c r="Z153" s="187"/>
      <c r="AA153" s="187">
        <v>222655</v>
      </c>
      <c r="AB153" s="30"/>
      <c r="AC153" s="136">
        <v>1</v>
      </c>
      <c r="AD153" s="137">
        <v>188307</v>
      </c>
      <c r="AE153" s="136"/>
      <c r="AF153" s="126"/>
      <c r="AG153" s="126"/>
    </row>
    <row r="154" spans="1:33" hidden="1" x14ac:dyDescent="0.25">
      <c r="A154" s="514"/>
      <c r="B154" s="557"/>
      <c r="C154" s="571"/>
      <c r="D154" s="571"/>
      <c r="E154" s="583"/>
      <c r="F154" s="186" t="s">
        <v>89</v>
      </c>
      <c r="G154" s="15"/>
      <c r="H154" s="187"/>
      <c r="I154" s="187"/>
      <c r="J154" s="187"/>
      <c r="K154" s="187">
        <v>1000000</v>
      </c>
      <c r="L154" s="187"/>
      <c r="M154" s="187"/>
      <c r="N154" s="187"/>
      <c r="O154" s="187"/>
      <c r="P154" s="187"/>
      <c r="Q154" s="187"/>
      <c r="R154" s="187"/>
      <c r="S154" s="187"/>
      <c r="T154" s="187"/>
      <c r="U154" s="187"/>
      <c r="V154" s="187"/>
      <c r="W154" s="187"/>
      <c r="X154" s="187"/>
      <c r="Y154" s="187"/>
      <c r="Z154" s="187"/>
      <c r="AA154" s="187">
        <v>1000000</v>
      </c>
      <c r="AB154" s="30"/>
      <c r="AC154" s="136">
        <v>10</v>
      </c>
      <c r="AD154" s="137">
        <v>999202</v>
      </c>
      <c r="AE154" s="136"/>
      <c r="AF154" s="126"/>
      <c r="AG154" s="126"/>
    </row>
    <row r="155" spans="1:33" hidden="1" x14ac:dyDescent="0.25">
      <c r="A155" s="514"/>
      <c r="B155" s="557"/>
      <c r="C155" s="571"/>
      <c r="D155" s="571"/>
      <c r="E155" s="583"/>
      <c r="F155" s="186" t="s">
        <v>92</v>
      </c>
      <c r="G155" s="15"/>
      <c r="H155" s="187"/>
      <c r="I155" s="187"/>
      <c r="J155" s="187"/>
      <c r="K155" s="187">
        <v>420000</v>
      </c>
      <c r="L155" s="187"/>
      <c r="M155" s="187"/>
      <c r="N155" s="187"/>
      <c r="O155" s="187"/>
      <c r="P155" s="187"/>
      <c r="Q155" s="187"/>
      <c r="R155" s="187"/>
      <c r="S155" s="187"/>
      <c r="T155" s="187"/>
      <c r="U155" s="187"/>
      <c r="V155" s="187"/>
      <c r="W155" s="187"/>
      <c r="X155" s="187"/>
      <c r="Y155" s="187"/>
      <c r="Z155" s="187"/>
      <c r="AA155" s="187">
        <v>420000</v>
      </c>
      <c r="AB155" s="30"/>
      <c r="AC155" s="136">
        <v>6</v>
      </c>
      <c r="AD155" s="137">
        <v>420000</v>
      </c>
      <c r="AE155" s="136"/>
      <c r="AF155" s="126"/>
      <c r="AG155" s="126"/>
    </row>
    <row r="156" spans="1:33" hidden="1" x14ac:dyDescent="0.25">
      <c r="A156" s="514"/>
      <c r="B156" s="557"/>
      <c r="C156" s="571"/>
      <c r="D156" s="571"/>
      <c r="E156" s="583"/>
      <c r="F156" s="186" t="s">
        <v>93</v>
      </c>
      <c r="G156" s="15"/>
      <c r="H156" s="187"/>
      <c r="I156" s="187"/>
      <c r="J156" s="187"/>
      <c r="K156" s="187"/>
      <c r="L156" s="187"/>
      <c r="M156" s="187">
        <v>200000</v>
      </c>
      <c r="N156" s="187"/>
      <c r="O156" s="187"/>
      <c r="P156" s="187"/>
      <c r="Q156" s="187"/>
      <c r="R156" s="187">
        <v>200000</v>
      </c>
      <c r="S156" s="187"/>
      <c r="T156" s="187"/>
      <c r="U156" s="187"/>
      <c r="V156" s="187"/>
      <c r="W156" s="187"/>
      <c r="X156" s="187"/>
      <c r="Y156" s="187"/>
      <c r="Z156" s="187"/>
      <c r="AA156" s="187">
        <v>200000</v>
      </c>
      <c r="AB156" s="30"/>
      <c r="AC156" s="136"/>
      <c r="AD156" s="137"/>
      <c r="AE156" s="136"/>
      <c r="AF156" s="126"/>
      <c r="AG156" s="126"/>
    </row>
    <row r="157" spans="1:33" hidden="1" x14ac:dyDescent="0.25">
      <c r="A157" s="514"/>
      <c r="B157" s="557"/>
      <c r="C157" s="571"/>
      <c r="D157" s="571"/>
      <c r="E157" s="583"/>
      <c r="F157" s="191" t="s">
        <v>94</v>
      </c>
      <c r="G157" s="15"/>
      <c r="H157" s="187"/>
      <c r="I157" s="187"/>
      <c r="J157" s="187"/>
      <c r="K157" s="187"/>
      <c r="L157" s="187"/>
      <c r="M157" s="187">
        <v>150000</v>
      </c>
      <c r="N157" s="187"/>
      <c r="O157" s="187"/>
      <c r="P157" s="187"/>
      <c r="Q157" s="187"/>
      <c r="R157" s="187">
        <v>150000</v>
      </c>
      <c r="S157" s="187"/>
      <c r="T157" s="187"/>
      <c r="U157" s="187"/>
      <c r="V157" s="187"/>
      <c r="W157" s="187"/>
      <c r="X157" s="187"/>
      <c r="Y157" s="187"/>
      <c r="Z157" s="187"/>
      <c r="AA157" s="187">
        <v>150000</v>
      </c>
      <c r="AB157" s="30"/>
      <c r="AC157" s="136"/>
      <c r="AD157" s="137"/>
      <c r="AE157" s="136"/>
      <c r="AF157" s="126"/>
      <c r="AG157" s="126"/>
    </row>
    <row r="158" spans="1:33" hidden="1" x14ac:dyDescent="0.25">
      <c r="A158" s="515"/>
      <c r="B158" s="558"/>
      <c r="C158" s="572"/>
      <c r="D158" s="572"/>
      <c r="E158" s="584"/>
      <c r="F158" s="186" t="s">
        <v>95</v>
      </c>
      <c r="G158" s="15"/>
      <c r="H158" s="187"/>
      <c r="I158" s="187"/>
      <c r="J158" s="187"/>
      <c r="K158" s="187"/>
      <c r="L158" s="187"/>
      <c r="M158" s="187">
        <v>150000</v>
      </c>
      <c r="N158" s="187"/>
      <c r="O158" s="187"/>
      <c r="P158" s="187"/>
      <c r="Q158" s="187"/>
      <c r="R158" s="187">
        <v>150000</v>
      </c>
      <c r="S158" s="187"/>
      <c r="T158" s="187"/>
      <c r="U158" s="187"/>
      <c r="V158" s="187"/>
      <c r="W158" s="187"/>
      <c r="X158" s="187"/>
      <c r="Y158" s="187"/>
      <c r="Z158" s="187"/>
      <c r="AA158" s="187">
        <v>150000</v>
      </c>
      <c r="AB158" s="30"/>
      <c r="AC158" s="136"/>
      <c r="AD158" s="137"/>
      <c r="AE158" s="136"/>
      <c r="AF158" s="126"/>
      <c r="AG158" s="126"/>
    </row>
    <row r="159" spans="1:33" s="35" customFormat="1" hidden="1" x14ac:dyDescent="0.25">
      <c r="A159" s="177"/>
      <c r="B159" s="113"/>
      <c r="C159" s="46"/>
      <c r="D159" s="43"/>
      <c r="E159" s="34"/>
      <c r="F159" s="190" t="s">
        <v>1312</v>
      </c>
      <c r="G159" s="15"/>
      <c r="H159" s="187"/>
      <c r="I159" s="187"/>
      <c r="J159" s="187"/>
      <c r="K159" s="187"/>
      <c r="L159" s="187"/>
      <c r="M159" s="187"/>
      <c r="N159" s="187"/>
      <c r="O159" s="187"/>
      <c r="P159" s="187"/>
      <c r="Q159" s="187"/>
      <c r="R159" s="187"/>
      <c r="S159" s="187"/>
      <c r="T159" s="187"/>
      <c r="U159" s="187">
        <v>200000</v>
      </c>
      <c r="V159" s="187"/>
      <c r="W159" s="187"/>
      <c r="X159" s="187"/>
      <c r="Y159" s="187"/>
      <c r="Z159" s="187"/>
      <c r="AA159" s="187">
        <v>200000</v>
      </c>
      <c r="AB159" s="30"/>
      <c r="AC159" s="136"/>
      <c r="AD159" s="137"/>
      <c r="AE159" s="136"/>
      <c r="AF159" s="126"/>
      <c r="AG159" s="126"/>
    </row>
    <row r="160" spans="1:33" s="35" customFormat="1" hidden="1" x14ac:dyDescent="0.25">
      <c r="A160" s="177"/>
      <c r="B160" s="113"/>
      <c r="C160" s="46"/>
      <c r="D160" s="43"/>
      <c r="E160" s="34"/>
      <c r="F160" s="190" t="s">
        <v>1313</v>
      </c>
      <c r="G160" s="15"/>
      <c r="H160" s="187"/>
      <c r="I160" s="187"/>
      <c r="J160" s="187"/>
      <c r="K160" s="187"/>
      <c r="L160" s="187"/>
      <c r="M160" s="187"/>
      <c r="N160" s="187"/>
      <c r="O160" s="187"/>
      <c r="P160" s="187"/>
      <c r="Q160" s="187"/>
      <c r="R160" s="187"/>
      <c r="S160" s="187"/>
      <c r="T160" s="187"/>
      <c r="U160" s="187">
        <v>100000</v>
      </c>
      <c r="V160" s="187"/>
      <c r="W160" s="187"/>
      <c r="X160" s="187"/>
      <c r="Y160" s="187"/>
      <c r="Z160" s="187"/>
      <c r="AA160" s="187">
        <v>100000</v>
      </c>
      <c r="AB160" s="30"/>
      <c r="AC160" s="136"/>
      <c r="AD160" s="137"/>
      <c r="AE160" s="136"/>
      <c r="AF160" s="126"/>
      <c r="AG160" s="126"/>
    </row>
    <row r="161" spans="1:39" s="35" customFormat="1" hidden="1" x14ac:dyDescent="0.25">
      <c r="A161" s="177"/>
      <c r="B161" s="113"/>
      <c r="C161" s="46"/>
      <c r="D161" s="43"/>
      <c r="E161" s="34"/>
      <c r="F161" s="190" t="s">
        <v>1314</v>
      </c>
      <c r="G161" s="15"/>
      <c r="H161" s="187"/>
      <c r="I161" s="187"/>
      <c r="J161" s="187"/>
      <c r="K161" s="187"/>
      <c r="L161" s="187"/>
      <c r="M161" s="187"/>
      <c r="N161" s="187"/>
      <c r="O161" s="187"/>
      <c r="P161" s="187"/>
      <c r="Q161" s="187"/>
      <c r="R161" s="187"/>
      <c r="S161" s="187"/>
      <c r="T161" s="187"/>
      <c r="U161" s="187"/>
      <c r="V161" s="187"/>
      <c r="W161" s="187"/>
      <c r="X161" s="187">
        <v>15599</v>
      </c>
      <c r="Y161" s="187"/>
      <c r="Z161" s="187"/>
      <c r="AA161" s="187">
        <v>15599</v>
      </c>
      <c r="AB161" s="30"/>
      <c r="AC161" s="136"/>
      <c r="AD161" s="137"/>
      <c r="AE161" s="136"/>
      <c r="AF161" s="126"/>
      <c r="AG161" s="126"/>
    </row>
    <row r="162" spans="1:39" s="35" customFormat="1" hidden="1" x14ac:dyDescent="0.25">
      <c r="A162" s="177"/>
      <c r="B162" s="113"/>
      <c r="C162" s="46"/>
      <c r="D162" s="43"/>
      <c r="E162" s="34"/>
      <c r="F162" s="190" t="s">
        <v>1315</v>
      </c>
      <c r="G162" s="15"/>
      <c r="H162" s="187"/>
      <c r="I162" s="187"/>
      <c r="J162" s="187"/>
      <c r="K162" s="187"/>
      <c r="L162" s="187"/>
      <c r="M162" s="187"/>
      <c r="N162" s="187"/>
      <c r="O162" s="187"/>
      <c r="P162" s="187"/>
      <c r="Q162" s="187"/>
      <c r="R162" s="187"/>
      <c r="S162" s="187"/>
      <c r="T162" s="187"/>
      <c r="U162" s="187"/>
      <c r="V162" s="187"/>
      <c r="W162" s="187"/>
      <c r="X162" s="187"/>
      <c r="Y162" s="187"/>
      <c r="Z162" s="187">
        <v>16053.31</v>
      </c>
      <c r="AA162" s="187">
        <v>16053.31</v>
      </c>
      <c r="AB162" s="30"/>
      <c r="AC162" s="136"/>
      <c r="AD162" s="137"/>
      <c r="AE162" s="136"/>
      <c r="AF162" s="126"/>
      <c r="AG162" s="126"/>
    </row>
    <row r="163" spans="1:39" hidden="1" x14ac:dyDescent="0.25">
      <c r="A163" s="181"/>
      <c r="B163" s="182" t="s">
        <v>16</v>
      </c>
      <c r="C163" s="183"/>
      <c r="D163" s="82"/>
      <c r="E163" s="82"/>
      <c r="F163" s="184"/>
      <c r="G163" s="143"/>
      <c r="H163" s="144"/>
      <c r="I163" s="144"/>
      <c r="J163" s="144"/>
      <c r="K163" s="144"/>
      <c r="L163" s="144"/>
      <c r="M163" s="144"/>
      <c r="N163" s="144"/>
      <c r="O163" s="144"/>
      <c r="P163" s="144"/>
      <c r="Q163" s="144"/>
      <c r="R163" s="144"/>
      <c r="S163" s="144"/>
      <c r="T163" s="144"/>
      <c r="U163" s="144"/>
      <c r="V163" s="144"/>
      <c r="W163" s="144"/>
      <c r="X163" s="144"/>
      <c r="Y163" s="144"/>
      <c r="Z163" s="144"/>
      <c r="AA163" s="144">
        <f>SUM(AA152:AA162)</f>
        <v>2914307.31</v>
      </c>
      <c r="AB163" s="145">
        <f>AA163/E152</f>
        <v>1</v>
      </c>
      <c r="AC163" s="136"/>
      <c r="AD163" s="137"/>
      <c r="AE163" s="136"/>
      <c r="AF163" s="126"/>
      <c r="AG163" s="126"/>
    </row>
    <row r="164" spans="1:39" ht="15" hidden="1" customHeight="1" x14ac:dyDescent="0.25">
      <c r="A164" s="513">
        <v>18</v>
      </c>
      <c r="B164" s="510" t="s">
        <v>97</v>
      </c>
      <c r="C164" s="516" t="s">
        <v>98</v>
      </c>
      <c r="D164" s="522" t="s">
        <v>927</v>
      </c>
      <c r="E164" s="519">
        <v>2273219.4500000002</v>
      </c>
      <c r="F164" s="132" t="s">
        <v>53</v>
      </c>
      <c r="G164" s="84"/>
      <c r="H164" s="133"/>
      <c r="I164" s="133">
        <v>1130001.45</v>
      </c>
      <c r="J164" s="133"/>
      <c r="K164" s="133"/>
      <c r="L164" s="138">
        <v>475711.45</v>
      </c>
      <c r="M164" s="133"/>
      <c r="N164" s="133"/>
      <c r="O164" s="133"/>
      <c r="P164" s="133"/>
      <c r="Q164" s="133"/>
      <c r="R164" s="133"/>
      <c r="S164" s="133"/>
      <c r="T164" s="133"/>
      <c r="U164" s="133">
        <v>358475</v>
      </c>
      <c r="V164" s="133"/>
      <c r="W164" s="133"/>
      <c r="X164" s="133"/>
      <c r="Y164" s="133"/>
      <c r="Z164" s="133"/>
      <c r="AA164" s="133">
        <v>1130001.45</v>
      </c>
      <c r="AB164" s="196"/>
      <c r="AC164" s="136">
        <v>16</v>
      </c>
      <c r="AD164" s="137">
        <v>790916.32</v>
      </c>
      <c r="AE164" s="136" t="s">
        <v>1597</v>
      </c>
      <c r="AF164" s="126"/>
      <c r="AG164" s="126"/>
      <c r="AH164" s="35"/>
      <c r="AI164" s="35"/>
      <c r="AJ164" s="35"/>
      <c r="AK164" s="35"/>
      <c r="AL164" s="35"/>
      <c r="AM164" s="35"/>
    </row>
    <row r="165" spans="1:39" hidden="1" x14ac:dyDescent="0.25">
      <c r="A165" s="514"/>
      <c r="B165" s="511"/>
      <c r="C165" s="517"/>
      <c r="D165" s="517"/>
      <c r="E165" s="520"/>
      <c r="F165" s="132" t="s">
        <v>54</v>
      </c>
      <c r="G165" s="84"/>
      <c r="H165" s="133"/>
      <c r="I165" s="133">
        <v>80000</v>
      </c>
      <c r="J165" s="133"/>
      <c r="K165" s="133"/>
      <c r="L165" s="133" t="s">
        <v>1108</v>
      </c>
      <c r="M165" s="133"/>
      <c r="N165" s="133"/>
      <c r="O165" s="133"/>
      <c r="P165" s="133"/>
      <c r="Q165" s="133"/>
      <c r="R165" s="133">
        <v>60059</v>
      </c>
      <c r="S165" s="133"/>
      <c r="T165" s="133"/>
      <c r="U165" s="133">
        <v>24433</v>
      </c>
      <c r="V165" s="133"/>
      <c r="W165" s="133"/>
      <c r="X165" s="133"/>
      <c r="Y165" s="133"/>
      <c r="Z165" s="133"/>
      <c r="AA165" s="133">
        <v>80000</v>
      </c>
      <c r="AB165" s="196"/>
      <c r="AC165" s="136">
        <v>3</v>
      </c>
      <c r="AD165" s="137">
        <v>53256</v>
      </c>
      <c r="AE165" s="136" t="s">
        <v>1474</v>
      </c>
      <c r="AF165" s="126"/>
      <c r="AG165" s="126"/>
      <c r="AH165" s="35"/>
      <c r="AI165" s="35"/>
      <c r="AJ165" s="35"/>
      <c r="AK165" s="35"/>
      <c r="AL165" s="35"/>
      <c r="AM165" s="35"/>
    </row>
    <row r="166" spans="1:39" hidden="1" x14ac:dyDescent="0.25">
      <c r="A166" s="514"/>
      <c r="B166" s="511"/>
      <c r="C166" s="517"/>
      <c r="D166" s="517"/>
      <c r="E166" s="520"/>
      <c r="F166" s="132" t="s">
        <v>96</v>
      </c>
      <c r="G166" s="84"/>
      <c r="H166" s="133"/>
      <c r="I166" s="133">
        <v>30000</v>
      </c>
      <c r="J166" s="133"/>
      <c r="K166" s="133"/>
      <c r="L166" s="133">
        <v>30000</v>
      </c>
      <c r="M166" s="133"/>
      <c r="N166" s="133"/>
      <c r="O166" s="133"/>
      <c r="P166" s="133"/>
      <c r="Q166" s="133"/>
      <c r="R166" s="133"/>
      <c r="S166" s="133"/>
      <c r="T166" s="133"/>
      <c r="U166" s="133">
        <v>30000</v>
      </c>
      <c r="V166" s="133"/>
      <c r="W166" s="133"/>
      <c r="X166" s="133"/>
      <c r="Y166" s="133"/>
      <c r="Z166" s="133"/>
      <c r="AA166" s="133">
        <v>30000</v>
      </c>
      <c r="AB166" s="196"/>
      <c r="AC166" s="136">
        <v>0</v>
      </c>
      <c r="AD166" s="137">
        <v>0</v>
      </c>
      <c r="AE166" s="136" t="s">
        <v>1475</v>
      </c>
      <c r="AF166" s="126"/>
      <c r="AG166" s="126"/>
      <c r="AH166" s="35"/>
      <c r="AI166" s="35"/>
      <c r="AJ166" s="35"/>
      <c r="AK166" s="35"/>
      <c r="AL166" s="35"/>
      <c r="AM166" s="35"/>
    </row>
    <row r="167" spans="1:39" ht="14.25" hidden="1" customHeight="1" x14ac:dyDescent="0.25">
      <c r="A167" s="514"/>
      <c r="B167" s="511"/>
      <c r="C167" s="517"/>
      <c r="D167" s="517"/>
      <c r="E167" s="520"/>
      <c r="F167" s="132" t="s">
        <v>46</v>
      </c>
      <c r="G167" s="84"/>
      <c r="H167" s="133"/>
      <c r="I167" s="133">
        <v>298288</v>
      </c>
      <c r="J167" s="133"/>
      <c r="K167" s="133"/>
      <c r="L167" s="133"/>
      <c r="M167" s="133"/>
      <c r="N167" s="133"/>
      <c r="O167" s="133"/>
      <c r="P167" s="133"/>
      <c r="Q167" s="133"/>
      <c r="R167" s="133"/>
      <c r="S167" s="133"/>
      <c r="T167" s="133"/>
      <c r="U167" s="133">
        <v>106539</v>
      </c>
      <c r="V167" s="133"/>
      <c r="W167" s="133"/>
      <c r="X167" s="133"/>
      <c r="Y167" s="133"/>
      <c r="Z167" s="133"/>
      <c r="AA167" s="133">
        <v>298288</v>
      </c>
      <c r="AB167" s="196"/>
      <c r="AC167" s="136">
        <v>6</v>
      </c>
      <c r="AD167" s="137">
        <v>240799</v>
      </c>
      <c r="AE167" s="136" t="s">
        <v>1598</v>
      </c>
      <c r="AF167" s="126"/>
      <c r="AG167" s="126"/>
      <c r="AH167" s="35"/>
      <c r="AI167" s="35"/>
      <c r="AJ167" s="35"/>
      <c r="AK167" s="35"/>
      <c r="AL167" s="35"/>
      <c r="AM167" s="35"/>
    </row>
    <row r="168" spans="1:39" hidden="1" x14ac:dyDescent="0.25">
      <c r="A168" s="514"/>
      <c r="B168" s="511"/>
      <c r="C168" s="517"/>
      <c r="D168" s="517"/>
      <c r="E168" s="520"/>
      <c r="F168" s="132" t="s">
        <v>82</v>
      </c>
      <c r="G168" s="84"/>
      <c r="H168" s="133"/>
      <c r="I168" s="133">
        <v>280000</v>
      </c>
      <c r="J168" s="133"/>
      <c r="K168" s="133"/>
      <c r="L168" s="133">
        <v>200000</v>
      </c>
      <c r="M168" s="133"/>
      <c r="N168" s="133"/>
      <c r="O168" s="133"/>
      <c r="P168" s="133"/>
      <c r="Q168" s="133"/>
      <c r="R168" s="133"/>
      <c r="S168" s="133"/>
      <c r="T168" s="133"/>
      <c r="U168" s="133">
        <v>160000</v>
      </c>
      <c r="V168" s="133"/>
      <c r="W168" s="133"/>
      <c r="X168" s="133"/>
      <c r="Y168" s="133"/>
      <c r="Z168" s="133"/>
      <c r="AA168" s="133">
        <v>280000</v>
      </c>
      <c r="AB168" s="196"/>
      <c r="AC168" s="136">
        <v>7</v>
      </c>
      <c r="AD168" s="137">
        <v>280000</v>
      </c>
      <c r="AE168" s="136" t="s">
        <v>1597</v>
      </c>
      <c r="AF168" s="126"/>
      <c r="AG168" s="126"/>
      <c r="AH168" s="35"/>
      <c r="AI168" s="35"/>
      <c r="AJ168" s="35"/>
      <c r="AK168" s="35"/>
      <c r="AL168" s="35"/>
      <c r="AM168" s="35"/>
    </row>
    <row r="169" spans="1:39" hidden="1" x14ac:dyDescent="0.25">
      <c r="A169" s="514"/>
      <c r="B169" s="511"/>
      <c r="C169" s="517"/>
      <c r="D169" s="517"/>
      <c r="E169" s="520"/>
      <c r="F169" s="132" t="s">
        <v>35</v>
      </c>
      <c r="G169" s="84"/>
      <c r="H169" s="133"/>
      <c r="I169" s="133">
        <v>50000</v>
      </c>
      <c r="J169" s="133"/>
      <c r="K169" s="133"/>
      <c r="L169" s="133"/>
      <c r="M169" s="133"/>
      <c r="N169" s="133"/>
      <c r="O169" s="133"/>
      <c r="P169" s="133"/>
      <c r="Q169" s="133"/>
      <c r="R169" s="133"/>
      <c r="S169" s="133"/>
      <c r="T169" s="133"/>
      <c r="U169" s="133">
        <v>50000</v>
      </c>
      <c r="V169" s="133"/>
      <c r="W169" s="133"/>
      <c r="X169" s="133"/>
      <c r="Y169" s="133"/>
      <c r="Z169" s="133"/>
      <c r="AA169" s="133">
        <v>50000</v>
      </c>
      <c r="AB169" s="196"/>
      <c r="AC169" s="136">
        <v>1</v>
      </c>
      <c r="AD169" s="137">
        <v>49950</v>
      </c>
      <c r="AE169" s="136" t="s">
        <v>1599</v>
      </c>
      <c r="AF169" s="126"/>
      <c r="AG169" s="126"/>
      <c r="AH169" s="35"/>
      <c r="AI169" s="35"/>
      <c r="AJ169" s="35"/>
      <c r="AK169" s="35"/>
      <c r="AL169" s="35"/>
      <c r="AM169" s="35"/>
    </row>
    <row r="170" spans="1:39" hidden="1" x14ac:dyDescent="0.25">
      <c r="A170" s="514"/>
      <c r="B170" s="511"/>
      <c r="C170" s="517"/>
      <c r="D170" s="517"/>
      <c r="E170" s="520"/>
      <c r="F170" s="132" t="s">
        <v>77</v>
      </c>
      <c r="G170" s="84"/>
      <c r="H170" s="133"/>
      <c r="I170" s="133">
        <v>28890</v>
      </c>
      <c r="J170" s="133"/>
      <c r="K170" s="133"/>
      <c r="L170" s="133">
        <v>28890</v>
      </c>
      <c r="M170" s="133"/>
      <c r="N170" s="133"/>
      <c r="O170" s="133"/>
      <c r="P170" s="133"/>
      <c r="Q170" s="133"/>
      <c r="R170" s="133"/>
      <c r="S170" s="133"/>
      <c r="T170" s="133"/>
      <c r="U170" s="133">
        <v>28890</v>
      </c>
      <c r="V170" s="133"/>
      <c r="W170" s="133"/>
      <c r="X170" s="133"/>
      <c r="Y170" s="133"/>
      <c r="Z170" s="133"/>
      <c r="AA170" s="133">
        <v>28890</v>
      </c>
      <c r="AB170" s="196"/>
      <c r="AC170" s="136">
        <v>0</v>
      </c>
      <c r="AD170" s="137">
        <v>0</v>
      </c>
      <c r="AE170" s="136" t="s">
        <v>1272</v>
      </c>
      <c r="AF170" s="126"/>
      <c r="AG170" s="126"/>
      <c r="AH170" s="35"/>
      <c r="AI170" s="35"/>
      <c r="AJ170" s="35"/>
      <c r="AK170" s="35"/>
      <c r="AL170" s="35"/>
      <c r="AM170" s="35"/>
    </row>
    <row r="171" spans="1:39" hidden="1" x14ac:dyDescent="0.25">
      <c r="A171" s="514"/>
      <c r="B171" s="511"/>
      <c r="C171" s="517"/>
      <c r="D171" s="517"/>
      <c r="E171" s="520"/>
      <c r="F171" s="132" t="s">
        <v>81</v>
      </c>
      <c r="G171" s="84"/>
      <c r="H171" s="133"/>
      <c r="I171" s="133">
        <v>349720</v>
      </c>
      <c r="J171" s="133"/>
      <c r="K171" s="133"/>
      <c r="L171" s="133">
        <v>249720</v>
      </c>
      <c r="M171" s="133"/>
      <c r="N171" s="133"/>
      <c r="O171" s="133"/>
      <c r="P171" s="133"/>
      <c r="Q171" s="133"/>
      <c r="R171" s="133"/>
      <c r="S171" s="133"/>
      <c r="T171" s="133"/>
      <c r="U171" s="133">
        <v>199720</v>
      </c>
      <c r="V171" s="133"/>
      <c r="W171" s="133"/>
      <c r="X171" s="133"/>
      <c r="Y171" s="133"/>
      <c r="Z171" s="133"/>
      <c r="AA171" s="133">
        <v>349720</v>
      </c>
      <c r="AB171" s="196"/>
      <c r="AC171" s="136">
        <v>5</v>
      </c>
      <c r="AD171" s="137">
        <v>250000</v>
      </c>
      <c r="AE171" s="136" t="s">
        <v>1597</v>
      </c>
      <c r="AF171" s="126"/>
      <c r="AG171" s="126"/>
      <c r="AH171" s="35"/>
      <c r="AI171" s="35"/>
      <c r="AJ171" s="35"/>
      <c r="AK171" s="35"/>
      <c r="AL171" s="35"/>
      <c r="AM171" s="35"/>
    </row>
    <row r="172" spans="1:39" hidden="1" x14ac:dyDescent="0.25">
      <c r="A172" s="515"/>
      <c r="B172" s="512"/>
      <c r="C172" s="518"/>
      <c r="D172" s="518"/>
      <c r="E172" s="521"/>
      <c r="F172" s="132" t="s">
        <v>99</v>
      </c>
      <c r="G172" s="84"/>
      <c r="H172" s="133"/>
      <c r="I172" s="148"/>
      <c r="J172" s="148"/>
      <c r="K172" s="133"/>
      <c r="L172" s="133">
        <v>26320</v>
      </c>
      <c r="M172" s="133"/>
      <c r="N172" s="133"/>
      <c r="O172" s="133"/>
      <c r="P172" s="133"/>
      <c r="Q172" s="133"/>
      <c r="R172" s="133"/>
      <c r="S172" s="133"/>
      <c r="T172" s="133"/>
      <c r="U172" s="133">
        <v>26320</v>
      </c>
      <c r="V172" s="133"/>
      <c r="W172" s="133"/>
      <c r="X172" s="133"/>
      <c r="Y172" s="133"/>
      <c r="Z172" s="133"/>
      <c r="AA172" s="133">
        <v>26320</v>
      </c>
      <c r="AB172" s="196"/>
      <c r="AC172" s="136">
        <v>0</v>
      </c>
      <c r="AD172" s="137">
        <v>0</v>
      </c>
      <c r="AE172" s="136" t="s">
        <v>1273</v>
      </c>
      <c r="AF172" s="126"/>
      <c r="AG172" s="126"/>
      <c r="AH172" s="35"/>
      <c r="AI172" s="35"/>
      <c r="AJ172" s="35"/>
      <c r="AK172" s="35"/>
      <c r="AL172" s="35"/>
      <c r="AM172" s="35"/>
    </row>
    <row r="173" spans="1:39" hidden="1" x14ac:dyDescent="0.25">
      <c r="A173" s="181"/>
      <c r="B173" s="193" t="s">
        <v>16</v>
      </c>
      <c r="C173" s="182"/>
      <c r="D173" s="82"/>
      <c r="E173" s="82"/>
      <c r="F173" s="184"/>
      <c r="G173" s="143"/>
      <c r="H173" s="144"/>
      <c r="I173" s="144"/>
      <c r="J173" s="144"/>
      <c r="K173" s="144"/>
      <c r="L173" s="144"/>
      <c r="M173" s="144"/>
      <c r="N173" s="144"/>
      <c r="O173" s="144"/>
      <c r="P173" s="144"/>
      <c r="Q173" s="144"/>
      <c r="R173" s="144"/>
      <c r="S173" s="144"/>
      <c r="T173" s="144"/>
      <c r="U173" s="144">
        <f>SUM(U164:U172)</f>
        <v>984377</v>
      </c>
      <c r="V173" s="144"/>
      <c r="W173" s="144"/>
      <c r="X173" s="144"/>
      <c r="Y173" s="144"/>
      <c r="Z173" s="144"/>
      <c r="AA173" s="144">
        <f>SUM(AA164:AA172)</f>
        <v>2273219.4500000002</v>
      </c>
      <c r="AB173" s="145">
        <f>AA173/E164</f>
        <v>1</v>
      </c>
      <c r="AC173" s="136">
        <f>SUM(AC164:AC172)</f>
        <v>38</v>
      </c>
      <c r="AD173" s="137">
        <f>SUM(AD164:AD172)</f>
        <v>1664921.3199999998</v>
      </c>
      <c r="AE173" s="136"/>
      <c r="AF173" s="126"/>
      <c r="AG173" s="126"/>
      <c r="AH173" s="35"/>
      <c r="AI173" s="35"/>
      <c r="AJ173" s="35"/>
      <c r="AK173" s="35"/>
      <c r="AL173" s="35"/>
      <c r="AM173" s="35"/>
    </row>
    <row r="174" spans="1:39" hidden="1" x14ac:dyDescent="0.25">
      <c r="A174" s="513">
        <v>19</v>
      </c>
      <c r="B174" s="510" t="s">
        <v>928</v>
      </c>
      <c r="C174" s="516" t="s">
        <v>102</v>
      </c>
      <c r="D174" s="522" t="s">
        <v>929</v>
      </c>
      <c r="E174" s="519">
        <v>2118380.52</v>
      </c>
      <c r="F174" s="132" t="s">
        <v>100</v>
      </c>
      <c r="G174" s="84"/>
      <c r="H174" s="133"/>
      <c r="I174" s="133">
        <v>121070.3</v>
      </c>
      <c r="J174" s="134"/>
      <c r="K174" s="134"/>
      <c r="L174" s="134"/>
      <c r="M174" s="133"/>
      <c r="N174" s="133"/>
      <c r="O174" s="133"/>
      <c r="P174" s="133"/>
      <c r="Q174" s="133"/>
      <c r="R174" s="133"/>
      <c r="S174" s="133"/>
      <c r="T174" s="133"/>
      <c r="U174" s="133"/>
      <c r="V174" s="133"/>
      <c r="W174" s="133"/>
      <c r="X174" s="133"/>
      <c r="Y174" s="133">
        <v>55659.3</v>
      </c>
      <c r="Z174" s="133"/>
      <c r="AA174" s="133">
        <v>121070.3</v>
      </c>
      <c r="AB174" s="30"/>
      <c r="AC174" s="136">
        <v>2</v>
      </c>
      <c r="AD174" s="137">
        <v>65411</v>
      </c>
      <c r="AE174" s="136" t="s">
        <v>1109</v>
      </c>
      <c r="AF174" s="126"/>
      <c r="AG174" s="126"/>
    </row>
    <row r="175" spans="1:39" hidden="1" x14ac:dyDescent="0.25">
      <c r="A175" s="514"/>
      <c r="B175" s="511"/>
      <c r="C175" s="517"/>
      <c r="D175" s="630"/>
      <c r="E175" s="520"/>
      <c r="F175" s="132" t="s">
        <v>101</v>
      </c>
      <c r="G175" s="84"/>
      <c r="H175" s="133"/>
      <c r="I175" s="133">
        <v>632256.02</v>
      </c>
      <c r="J175" s="133"/>
      <c r="K175" s="133"/>
      <c r="L175" s="134"/>
      <c r="M175" s="133"/>
      <c r="N175" s="133"/>
      <c r="O175" s="133"/>
      <c r="P175" s="133"/>
      <c r="Q175" s="133"/>
      <c r="R175" s="133"/>
      <c r="S175" s="133"/>
      <c r="T175" s="133"/>
      <c r="U175" s="133"/>
      <c r="V175" s="133"/>
      <c r="W175" s="133"/>
      <c r="X175" s="133"/>
      <c r="Y175" s="133">
        <v>55377.02</v>
      </c>
      <c r="Z175" s="133"/>
      <c r="AA175" s="133">
        <v>632256.02</v>
      </c>
      <c r="AB175" s="30"/>
      <c r="AC175" s="136">
        <v>12</v>
      </c>
      <c r="AD175" s="137">
        <v>576879</v>
      </c>
      <c r="AE175" s="136" t="s">
        <v>1109</v>
      </c>
      <c r="AF175" s="126"/>
      <c r="AG175" s="126"/>
    </row>
    <row r="176" spans="1:39" hidden="1" x14ac:dyDescent="0.25">
      <c r="A176" s="514"/>
      <c r="B176" s="511"/>
      <c r="C176" s="517"/>
      <c r="D176" s="630"/>
      <c r="E176" s="520"/>
      <c r="F176" s="132" t="s">
        <v>103</v>
      </c>
      <c r="G176" s="84"/>
      <c r="H176" s="133"/>
      <c r="I176" s="133"/>
      <c r="J176" s="133"/>
      <c r="K176" s="133"/>
      <c r="L176" s="133">
        <v>423746.06</v>
      </c>
      <c r="M176" s="133"/>
      <c r="N176" s="133"/>
      <c r="O176" s="133"/>
      <c r="P176" s="133"/>
      <c r="Q176" s="133"/>
      <c r="R176" s="133"/>
      <c r="S176" s="133"/>
      <c r="T176" s="133"/>
      <c r="U176" s="133"/>
      <c r="V176" s="133"/>
      <c r="W176" s="133">
        <v>389813.01</v>
      </c>
      <c r="X176" s="133"/>
      <c r="Y176" s="133"/>
      <c r="Z176" s="133"/>
      <c r="AA176" s="133">
        <v>423746.06</v>
      </c>
      <c r="AB176" s="30"/>
      <c r="AC176" s="136">
        <v>1</v>
      </c>
      <c r="AD176" s="137">
        <v>33933.055</v>
      </c>
      <c r="AE176" s="136" t="s">
        <v>1572</v>
      </c>
      <c r="AF176" s="126"/>
      <c r="AG176" s="126"/>
    </row>
    <row r="177" spans="1:33" hidden="1" x14ac:dyDescent="0.25">
      <c r="A177" s="514"/>
      <c r="B177" s="511"/>
      <c r="C177" s="517"/>
      <c r="D177" s="630"/>
      <c r="E177" s="520"/>
      <c r="F177" s="132" t="s">
        <v>104</v>
      </c>
      <c r="G177" s="84"/>
      <c r="H177" s="133"/>
      <c r="I177" s="133"/>
      <c r="J177" s="133"/>
      <c r="K177" s="133"/>
      <c r="L177" s="133">
        <v>659160.53</v>
      </c>
      <c r="M177" s="133"/>
      <c r="N177" s="133"/>
      <c r="O177" s="133"/>
      <c r="P177" s="133"/>
      <c r="Q177" s="133"/>
      <c r="R177" s="133"/>
      <c r="S177" s="133"/>
      <c r="T177" s="133"/>
      <c r="U177" s="133"/>
      <c r="V177" s="133"/>
      <c r="W177" s="133">
        <v>571788.53</v>
      </c>
      <c r="X177" s="133"/>
      <c r="Y177" s="133"/>
      <c r="Z177" s="133"/>
      <c r="AA177" s="133">
        <v>659160.53</v>
      </c>
      <c r="AB177" s="30"/>
      <c r="AC177" s="136">
        <v>1</v>
      </c>
      <c r="AD177" s="137">
        <v>87372</v>
      </c>
      <c r="AE177" s="136" t="s">
        <v>1572</v>
      </c>
      <c r="AF177" s="126"/>
      <c r="AG177" s="126"/>
    </row>
    <row r="178" spans="1:33" hidden="1" x14ac:dyDescent="0.25">
      <c r="A178" s="514"/>
      <c r="B178" s="511"/>
      <c r="C178" s="517"/>
      <c r="D178" s="630"/>
      <c r="E178" s="520"/>
      <c r="F178" s="132" t="s">
        <v>73</v>
      </c>
      <c r="G178" s="84"/>
      <c r="H178" s="133"/>
      <c r="I178" s="133"/>
      <c r="J178" s="133"/>
      <c r="K178" s="133"/>
      <c r="L178" s="133"/>
      <c r="M178" s="133"/>
      <c r="N178" s="133"/>
      <c r="O178" s="133"/>
      <c r="P178" s="133"/>
      <c r="Q178" s="133"/>
      <c r="R178" s="133"/>
      <c r="S178" s="133"/>
      <c r="T178" s="133">
        <v>67261.279999999999</v>
      </c>
      <c r="U178" s="133"/>
      <c r="V178" s="133"/>
      <c r="W178" s="133"/>
      <c r="X178" s="133"/>
      <c r="Y178" s="133"/>
      <c r="Z178" s="133"/>
      <c r="AA178" s="133">
        <v>67261.279999999999</v>
      </c>
      <c r="AB178" s="30"/>
      <c r="AC178" s="136"/>
      <c r="AD178" s="137"/>
      <c r="AE178" s="136"/>
      <c r="AF178" s="126"/>
      <c r="AG178" s="126"/>
    </row>
    <row r="179" spans="1:33" hidden="1" x14ac:dyDescent="0.25">
      <c r="A179" s="515"/>
      <c r="B179" s="512"/>
      <c r="C179" s="518"/>
      <c r="D179" s="631"/>
      <c r="E179" s="521"/>
      <c r="F179" s="132" t="s">
        <v>53</v>
      </c>
      <c r="G179" s="84"/>
      <c r="H179" s="133"/>
      <c r="I179" s="133"/>
      <c r="J179" s="133"/>
      <c r="K179" s="133"/>
      <c r="L179" s="133"/>
      <c r="M179" s="133"/>
      <c r="N179" s="133"/>
      <c r="O179" s="133"/>
      <c r="P179" s="133">
        <v>53459.26</v>
      </c>
      <c r="Q179" s="133"/>
      <c r="R179" s="133"/>
      <c r="S179" s="133"/>
      <c r="T179" s="133"/>
      <c r="U179" s="133"/>
      <c r="V179" s="133"/>
      <c r="W179" s="133"/>
      <c r="X179" s="133"/>
      <c r="Y179" s="133"/>
      <c r="Z179" s="133"/>
      <c r="AA179" s="133">
        <v>53459.26</v>
      </c>
      <c r="AB179" s="30"/>
      <c r="AC179" s="136">
        <v>2</v>
      </c>
      <c r="AD179" s="137">
        <v>52773.8</v>
      </c>
      <c r="AE179" s="136" t="s">
        <v>1103</v>
      </c>
      <c r="AF179" s="126"/>
      <c r="AG179" s="126"/>
    </row>
    <row r="180" spans="1:33" s="35" customFormat="1" hidden="1" x14ac:dyDescent="0.25">
      <c r="A180" s="177"/>
      <c r="B180" s="105"/>
      <c r="C180" s="80"/>
      <c r="D180" s="197"/>
      <c r="E180" s="33"/>
      <c r="F180" s="135" t="s">
        <v>82</v>
      </c>
      <c r="G180" s="84"/>
      <c r="H180" s="133"/>
      <c r="I180" s="133"/>
      <c r="J180" s="133"/>
      <c r="K180" s="133"/>
      <c r="L180" s="133"/>
      <c r="M180" s="133"/>
      <c r="N180" s="133"/>
      <c r="O180" s="133"/>
      <c r="P180" s="133"/>
      <c r="Q180" s="133">
        <v>161427.07</v>
      </c>
      <c r="R180" s="133"/>
      <c r="S180" s="133"/>
      <c r="T180" s="133"/>
      <c r="U180" s="133"/>
      <c r="V180" s="133"/>
      <c r="W180" s="133"/>
      <c r="X180" s="133"/>
      <c r="Y180" s="133"/>
      <c r="Z180" s="133"/>
      <c r="AA180" s="133">
        <v>161427.07</v>
      </c>
      <c r="AB180" s="30"/>
      <c r="AC180" s="136">
        <v>3</v>
      </c>
      <c r="AD180" s="137">
        <v>120000</v>
      </c>
      <c r="AE180" s="136" t="s">
        <v>1103</v>
      </c>
      <c r="AF180" s="126"/>
      <c r="AG180" s="126"/>
    </row>
    <row r="181" spans="1:33" hidden="1" x14ac:dyDescent="0.25">
      <c r="A181" s="181"/>
      <c r="B181" s="182" t="s">
        <v>16</v>
      </c>
      <c r="C181" s="183"/>
      <c r="D181" s="82"/>
      <c r="E181" s="82"/>
      <c r="F181" s="184"/>
      <c r="G181" s="143"/>
      <c r="H181" s="144"/>
      <c r="I181" s="144"/>
      <c r="J181" s="144"/>
      <c r="K181" s="144"/>
      <c r="L181" s="144"/>
      <c r="M181" s="144"/>
      <c r="N181" s="144"/>
      <c r="O181" s="144"/>
      <c r="P181" s="144"/>
      <c r="Q181" s="144"/>
      <c r="R181" s="144"/>
      <c r="S181" s="144"/>
      <c r="T181" s="144"/>
      <c r="U181" s="144"/>
      <c r="V181" s="144"/>
      <c r="W181" s="144"/>
      <c r="X181" s="144"/>
      <c r="Y181" s="144"/>
      <c r="Z181" s="144"/>
      <c r="AA181" s="144">
        <f>SUM(AA174:AA180)</f>
        <v>2118380.52</v>
      </c>
      <c r="AB181" s="145">
        <f>AA181/E174</f>
        <v>1</v>
      </c>
      <c r="AC181" s="136">
        <v>21</v>
      </c>
      <c r="AD181" s="137">
        <v>936368.85</v>
      </c>
      <c r="AE181" s="136"/>
      <c r="AF181" s="126"/>
      <c r="AG181" s="126"/>
    </row>
    <row r="182" spans="1:33" hidden="1" x14ac:dyDescent="0.25">
      <c r="A182" s="513">
        <v>20</v>
      </c>
      <c r="B182" s="510" t="s">
        <v>105</v>
      </c>
      <c r="C182" s="516" t="s">
        <v>106</v>
      </c>
      <c r="D182" s="522" t="s">
        <v>930</v>
      </c>
      <c r="E182" s="519">
        <v>2625590.35</v>
      </c>
      <c r="F182" s="132" t="s">
        <v>76</v>
      </c>
      <c r="G182" s="84"/>
      <c r="H182" s="133"/>
      <c r="I182" s="133">
        <v>126112.08</v>
      </c>
      <c r="J182" s="134"/>
      <c r="K182" s="134"/>
      <c r="L182" s="134"/>
      <c r="M182" s="133"/>
      <c r="N182" s="133"/>
      <c r="O182" s="133"/>
      <c r="P182" s="133"/>
      <c r="Q182" s="133"/>
      <c r="R182" s="133"/>
      <c r="S182" s="133"/>
      <c r="T182" s="133"/>
      <c r="U182" s="133"/>
      <c r="V182" s="133"/>
      <c r="W182" s="133"/>
      <c r="X182" s="133"/>
      <c r="Y182" s="133"/>
      <c r="Z182" s="133"/>
      <c r="AA182" s="133">
        <v>126112.08</v>
      </c>
      <c r="AB182" s="30"/>
      <c r="AC182" s="136">
        <v>2</v>
      </c>
      <c r="AD182" s="137">
        <v>119980</v>
      </c>
      <c r="AE182" s="136" t="s">
        <v>1476</v>
      </c>
      <c r="AF182" s="126"/>
      <c r="AG182" s="126"/>
    </row>
    <row r="183" spans="1:33" hidden="1" x14ac:dyDescent="0.25">
      <c r="A183" s="514"/>
      <c r="B183" s="511"/>
      <c r="C183" s="517"/>
      <c r="D183" s="517"/>
      <c r="E183" s="520"/>
      <c r="F183" s="132" t="s">
        <v>26</v>
      </c>
      <c r="G183" s="84"/>
      <c r="H183" s="133"/>
      <c r="I183" s="133">
        <v>882784.53</v>
      </c>
      <c r="J183" s="133"/>
      <c r="K183" s="133"/>
      <c r="L183" s="134"/>
      <c r="M183" s="133"/>
      <c r="N183" s="133"/>
      <c r="O183" s="133"/>
      <c r="P183" s="133"/>
      <c r="Q183" s="133"/>
      <c r="R183" s="133"/>
      <c r="S183" s="133">
        <v>103786.53</v>
      </c>
      <c r="T183" s="133"/>
      <c r="U183" s="133"/>
      <c r="V183" s="133"/>
      <c r="W183" s="133"/>
      <c r="X183" s="133"/>
      <c r="Y183" s="133"/>
      <c r="Z183" s="133"/>
      <c r="AA183" s="133">
        <v>882784.53</v>
      </c>
      <c r="AB183" s="30"/>
      <c r="AC183" s="136">
        <v>13</v>
      </c>
      <c r="AD183" s="137">
        <v>778998</v>
      </c>
      <c r="AE183" s="136" t="s">
        <v>1477</v>
      </c>
      <c r="AF183" s="126"/>
      <c r="AG183" s="126"/>
    </row>
    <row r="184" spans="1:33" hidden="1" x14ac:dyDescent="0.25">
      <c r="A184" s="514"/>
      <c r="B184" s="511"/>
      <c r="C184" s="517"/>
      <c r="D184" s="517"/>
      <c r="E184" s="520"/>
      <c r="F184" s="132" t="s">
        <v>24</v>
      </c>
      <c r="G184" s="84"/>
      <c r="H184" s="133"/>
      <c r="I184" s="133"/>
      <c r="J184" s="133"/>
      <c r="K184" s="133"/>
      <c r="L184" s="133">
        <v>385453.51</v>
      </c>
      <c r="M184" s="133"/>
      <c r="N184" s="133"/>
      <c r="O184" s="133"/>
      <c r="P184" s="133"/>
      <c r="Q184" s="133"/>
      <c r="R184" s="133"/>
      <c r="S184" s="133"/>
      <c r="T184" s="133"/>
      <c r="U184" s="133"/>
      <c r="V184" s="133"/>
      <c r="W184" s="133"/>
      <c r="X184" s="133"/>
      <c r="Y184" s="133"/>
      <c r="Z184" s="133"/>
      <c r="AA184" s="133">
        <v>385453.51</v>
      </c>
      <c r="AB184" s="30"/>
      <c r="AC184" s="136">
        <v>5</v>
      </c>
      <c r="AD184" s="137">
        <v>349989</v>
      </c>
      <c r="AE184" s="136" t="s">
        <v>1478</v>
      </c>
      <c r="AF184" s="126"/>
      <c r="AG184" s="126"/>
    </row>
    <row r="185" spans="1:33" hidden="1" x14ac:dyDescent="0.25">
      <c r="A185" s="514"/>
      <c r="B185" s="511"/>
      <c r="C185" s="517"/>
      <c r="D185" s="517"/>
      <c r="E185" s="520"/>
      <c r="F185" s="132" t="s">
        <v>48</v>
      </c>
      <c r="G185" s="84"/>
      <c r="H185" s="133"/>
      <c r="I185" s="133"/>
      <c r="J185" s="133"/>
      <c r="K185" s="133"/>
      <c r="L185" s="133">
        <v>368184.2</v>
      </c>
      <c r="M185" s="133"/>
      <c r="N185" s="133"/>
      <c r="O185" s="133"/>
      <c r="P185" s="133"/>
      <c r="Q185" s="133"/>
      <c r="R185" s="133"/>
      <c r="S185" s="133"/>
      <c r="T185" s="133"/>
      <c r="U185" s="133"/>
      <c r="V185" s="133"/>
      <c r="W185" s="133"/>
      <c r="X185" s="133"/>
      <c r="Y185" s="133"/>
      <c r="Z185" s="133"/>
      <c r="AA185" s="133">
        <v>368184.2</v>
      </c>
      <c r="AB185" s="30"/>
      <c r="AC185" s="136">
        <v>4</v>
      </c>
      <c r="AD185" s="137">
        <v>309833</v>
      </c>
      <c r="AE185" s="136" t="s">
        <v>1479</v>
      </c>
      <c r="AF185" s="126"/>
      <c r="AG185" s="126"/>
    </row>
    <row r="186" spans="1:33" hidden="1" x14ac:dyDescent="0.25">
      <c r="A186" s="514"/>
      <c r="B186" s="511"/>
      <c r="C186" s="517"/>
      <c r="D186" s="517"/>
      <c r="E186" s="520"/>
      <c r="F186" s="132" t="s">
        <v>73</v>
      </c>
      <c r="G186" s="84"/>
      <c r="H186" s="133"/>
      <c r="I186" s="133"/>
      <c r="J186" s="133"/>
      <c r="K186" s="133"/>
      <c r="L186" s="133"/>
      <c r="M186" s="133"/>
      <c r="N186" s="133"/>
      <c r="O186" s="133"/>
      <c r="P186" s="133"/>
      <c r="Q186" s="133"/>
      <c r="R186" s="133"/>
      <c r="S186" s="133"/>
      <c r="T186" s="133">
        <v>25222.41</v>
      </c>
      <c r="U186" s="133"/>
      <c r="V186" s="133"/>
      <c r="W186" s="133"/>
      <c r="X186" s="133"/>
      <c r="Y186" s="133"/>
      <c r="Z186" s="133"/>
      <c r="AA186" s="133">
        <v>25222.41</v>
      </c>
      <c r="AB186" s="30"/>
      <c r="AC186" s="136">
        <v>0</v>
      </c>
      <c r="AD186" s="137"/>
      <c r="AE186" s="136" t="s">
        <v>1580</v>
      </c>
      <c r="AF186" s="126"/>
      <c r="AG186" s="126"/>
    </row>
    <row r="187" spans="1:33" hidden="1" x14ac:dyDescent="0.25">
      <c r="A187" s="515"/>
      <c r="B187" s="512"/>
      <c r="C187" s="518"/>
      <c r="D187" s="518"/>
      <c r="E187" s="521"/>
      <c r="F187" s="132" t="s">
        <v>53</v>
      </c>
      <c r="G187" s="84"/>
      <c r="H187" s="133"/>
      <c r="I187" s="133"/>
      <c r="J187" s="133"/>
      <c r="K187" s="133"/>
      <c r="L187" s="133"/>
      <c r="M187" s="133"/>
      <c r="N187" s="133"/>
      <c r="O187" s="133"/>
      <c r="P187" s="133">
        <v>37833.620000000003</v>
      </c>
      <c r="Q187" s="133"/>
      <c r="R187" s="133"/>
      <c r="S187" s="133"/>
      <c r="T187" s="133"/>
      <c r="U187" s="133"/>
      <c r="V187" s="133"/>
      <c r="W187" s="133"/>
      <c r="X187" s="133"/>
      <c r="Y187" s="133"/>
      <c r="Z187" s="133"/>
      <c r="AA187" s="133">
        <v>37833.620000000003</v>
      </c>
      <c r="AB187" s="30"/>
      <c r="AC187" s="136"/>
      <c r="AD187" s="137"/>
      <c r="AE187" s="136" t="s">
        <v>1573</v>
      </c>
      <c r="AF187" s="126"/>
      <c r="AG187" s="126"/>
    </row>
    <row r="188" spans="1:33" s="35" customFormat="1" hidden="1" x14ac:dyDescent="0.25">
      <c r="A188" s="177"/>
      <c r="B188" s="105"/>
      <c r="C188" s="80"/>
      <c r="D188" s="32"/>
      <c r="E188" s="33"/>
      <c r="F188" s="135" t="s">
        <v>47</v>
      </c>
      <c r="G188" s="84"/>
      <c r="H188" s="133"/>
      <c r="I188" s="133"/>
      <c r="J188" s="133"/>
      <c r="K188" s="133"/>
      <c r="L188" s="133"/>
      <c r="M188" s="133"/>
      <c r="N188" s="133"/>
      <c r="O188" s="133"/>
      <c r="P188" s="133"/>
      <c r="Q188" s="133">
        <v>800000</v>
      </c>
      <c r="R188" s="133"/>
      <c r="S188" s="133"/>
      <c r="T188" s="133"/>
      <c r="U188" s="133"/>
      <c r="V188" s="133"/>
      <c r="W188" s="133"/>
      <c r="X188" s="133"/>
      <c r="Y188" s="133"/>
      <c r="Z188" s="133"/>
      <c r="AA188" s="133">
        <v>800000</v>
      </c>
      <c r="AB188" s="30"/>
      <c r="AC188" s="136">
        <v>13</v>
      </c>
      <c r="AD188" s="137">
        <v>550000</v>
      </c>
      <c r="AE188" s="136" t="s">
        <v>1579</v>
      </c>
      <c r="AF188" s="126"/>
      <c r="AG188" s="126"/>
    </row>
    <row r="189" spans="1:33" hidden="1" x14ac:dyDescent="0.25">
      <c r="A189" s="181"/>
      <c r="B189" s="182" t="s">
        <v>16</v>
      </c>
      <c r="C189" s="183"/>
      <c r="D189" s="82"/>
      <c r="E189" s="82"/>
      <c r="F189" s="184"/>
      <c r="G189" s="143"/>
      <c r="H189" s="144"/>
      <c r="I189" s="144"/>
      <c r="J189" s="144"/>
      <c r="K189" s="144"/>
      <c r="L189" s="144"/>
      <c r="M189" s="144"/>
      <c r="N189" s="144"/>
      <c r="O189" s="144"/>
      <c r="P189" s="144"/>
      <c r="Q189" s="144"/>
      <c r="R189" s="144"/>
      <c r="S189" s="144"/>
      <c r="T189" s="144"/>
      <c r="U189" s="144"/>
      <c r="V189" s="144"/>
      <c r="W189" s="144"/>
      <c r="X189" s="144"/>
      <c r="Y189" s="144"/>
      <c r="Z189" s="144"/>
      <c r="AA189" s="144">
        <f>SUM(AA182:AA188)</f>
        <v>2625590.35</v>
      </c>
      <c r="AB189" s="145">
        <f>AA189/E182</f>
        <v>1</v>
      </c>
      <c r="AC189" s="136">
        <v>37</v>
      </c>
      <c r="AD189" s="137">
        <v>2108800</v>
      </c>
      <c r="AE189" s="136"/>
      <c r="AF189" s="126"/>
      <c r="AG189" s="126"/>
    </row>
    <row r="190" spans="1:33" s="77" customFormat="1" x14ac:dyDescent="0.25">
      <c r="A190" s="513">
        <v>18</v>
      </c>
      <c r="B190" s="510" t="s">
        <v>97</v>
      </c>
      <c r="C190" s="516" t="s">
        <v>98</v>
      </c>
      <c r="D190" s="522" t="s">
        <v>927</v>
      </c>
      <c r="E190" s="519">
        <v>2273219.4500000002</v>
      </c>
      <c r="F190" s="132" t="s">
        <v>54</v>
      </c>
      <c r="G190" s="84"/>
      <c r="H190" s="133"/>
      <c r="I190" s="133">
        <v>80000</v>
      </c>
      <c r="J190" s="133"/>
      <c r="K190" s="133"/>
      <c r="L190" s="133" t="s">
        <v>1108</v>
      </c>
      <c r="M190" s="133"/>
      <c r="N190" s="133"/>
      <c r="O190" s="133"/>
      <c r="P190" s="133"/>
      <c r="Q190" s="133"/>
      <c r="R190" s="133">
        <v>60059</v>
      </c>
      <c r="S190" s="133"/>
      <c r="T190" s="133"/>
      <c r="U190" s="133">
        <v>24433</v>
      </c>
      <c r="V190" s="133"/>
      <c r="W190" s="133"/>
      <c r="X190" s="133"/>
      <c r="Y190" s="133"/>
      <c r="Z190" s="133"/>
      <c r="AA190" s="133">
        <v>80000</v>
      </c>
      <c r="AB190" s="196"/>
      <c r="AC190" s="136">
        <v>3</v>
      </c>
      <c r="AD190" s="137">
        <v>53256</v>
      </c>
      <c r="AE190" s="136" t="s">
        <v>1677</v>
      </c>
      <c r="AF190" s="126"/>
      <c r="AG190" s="126"/>
    </row>
    <row r="191" spans="1:33" s="77" customFormat="1" x14ac:dyDescent="0.25">
      <c r="A191" s="514"/>
      <c r="B191" s="511"/>
      <c r="C191" s="517"/>
      <c r="D191" s="517"/>
      <c r="E191" s="520"/>
      <c r="F191" s="132" t="s">
        <v>96</v>
      </c>
      <c r="G191" s="84"/>
      <c r="H191" s="133"/>
      <c r="I191" s="133">
        <v>30000</v>
      </c>
      <c r="J191" s="133"/>
      <c r="K191" s="133"/>
      <c r="L191" s="133">
        <v>30000</v>
      </c>
      <c r="M191" s="133"/>
      <c r="N191" s="133"/>
      <c r="O191" s="133"/>
      <c r="P191" s="133"/>
      <c r="Q191" s="133"/>
      <c r="R191" s="133"/>
      <c r="S191" s="133"/>
      <c r="T191" s="133"/>
      <c r="U191" s="133">
        <v>30000</v>
      </c>
      <c r="V191" s="133"/>
      <c r="W191" s="133"/>
      <c r="X191" s="133"/>
      <c r="Y191" s="133"/>
      <c r="Z191" s="133"/>
      <c r="AA191" s="133">
        <v>30000</v>
      </c>
      <c r="AB191" s="196"/>
      <c r="AC191" s="136">
        <v>0</v>
      </c>
      <c r="AD191" s="137">
        <v>0</v>
      </c>
      <c r="AE191" s="136" t="s">
        <v>1678</v>
      </c>
      <c r="AF191" s="126"/>
      <c r="AG191" s="126"/>
    </row>
    <row r="192" spans="1:33" s="77" customFormat="1" x14ac:dyDescent="0.25">
      <c r="A192" s="514"/>
      <c r="B192" s="511"/>
      <c r="C192" s="517"/>
      <c r="D192" s="517"/>
      <c r="E192" s="520"/>
      <c r="F192" s="132" t="s">
        <v>46</v>
      </c>
      <c r="G192" s="84"/>
      <c r="H192" s="133"/>
      <c r="I192" s="133">
        <v>298288</v>
      </c>
      <c r="J192" s="133"/>
      <c r="K192" s="133"/>
      <c r="L192" s="133"/>
      <c r="M192" s="133"/>
      <c r="N192" s="133"/>
      <c r="O192" s="133"/>
      <c r="P192" s="133"/>
      <c r="Q192" s="133"/>
      <c r="R192" s="133"/>
      <c r="S192" s="133"/>
      <c r="T192" s="133"/>
      <c r="U192" s="133">
        <v>106539</v>
      </c>
      <c r="V192" s="133"/>
      <c r="W192" s="133">
        <v>57489</v>
      </c>
      <c r="X192" s="133"/>
      <c r="Y192" s="133"/>
      <c r="Z192" s="133"/>
      <c r="AA192" s="133">
        <v>298288</v>
      </c>
      <c r="AB192" s="196"/>
      <c r="AC192" s="136">
        <v>6</v>
      </c>
      <c r="AD192" s="137">
        <v>240799</v>
      </c>
      <c r="AE192" s="136" t="s">
        <v>1598</v>
      </c>
      <c r="AF192" s="126"/>
      <c r="AG192" s="126"/>
    </row>
    <row r="193" spans="1:33" s="77" customFormat="1" x14ac:dyDescent="0.25">
      <c r="A193" s="514"/>
      <c r="B193" s="511"/>
      <c r="C193" s="517"/>
      <c r="D193" s="517"/>
      <c r="E193" s="520"/>
      <c r="F193" s="132" t="s">
        <v>82</v>
      </c>
      <c r="G193" s="84"/>
      <c r="H193" s="133"/>
      <c r="I193" s="133">
        <v>280000</v>
      </c>
      <c r="J193" s="133"/>
      <c r="K193" s="133"/>
      <c r="L193" s="133">
        <v>200000</v>
      </c>
      <c r="M193" s="133"/>
      <c r="N193" s="133"/>
      <c r="O193" s="133"/>
      <c r="P193" s="133"/>
      <c r="Q193" s="133"/>
      <c r="R193" s="133"/>
      <c r="S193" s="133"/>
      <c r="T193" s="133"/>
      <c r="U193" s="133">
        <v>160000</v>
      </c>
      <c r="V193" s="133"/>
      <c r="W193" s="133"/>
      <c r="X193" s="133"/>
      <c r="Y193" s="133"/>
      <c r="Z193" s="133"/>
      <c r="AA193" s="133">
        <v>280000</v>
      </c>
      <c r="AB193" s="196"/>
      <c r="AC193" s="136">
        <v>7</v>
      </c>
      <c r="AD193" s="137">
        <v>280000</v>
      </c>
      <c r="AE193" s="136" t="s">
        <v>1597</v>
      </c>
      <c r="AF193" s="126"/>
      <c r="AG193" s="126"/>
    </row>
    <row r="194" spans="1:33" s="77" customFormat="1" x14ac:dyDescent="0.25">
      <c r="A194" s="514"/>
      <c r="B194" s="511"/>
      <c r="C194" s="517"/>
      <c r="D194" s="517"/>
      <c r="E194" s="520"/>
      <c r="F194" s="132" t="s">
        <v>35</v>
      </c>
      <c r="G194" s="84"/>
      <c r="H194" s="133"/>
      <c r="I194" s="133">
        <v>50000</v>
      </c>
      <c r="J194" s="133"/>
      <c r="K194" s="133"/>
      <c r="L194" s="133"/>
      <c r="M194" s="133"/>
      <c r="N194" s="133"/>
      <c r="O194" s="133"/>
      <c r="P194" s="133"/>
      <c r="Q194" s="133"/>
      <c r="R194" s="133"/>
      <c r="S194" s="133"/>
      <c r="T194" s="133"/>
      <c r="U194" s="133">
        <v>50000</v>
      </c>
      <c r="V194" s="133"/>
      <c r="W194" s="133"/>
      <c r="X194" s="133"/>
      <c r="Y194" s="133"/>
      <c r="Z194" s="133"/>
      <c r="AA194" s="133">
        <v>50000</v>
      </c>
      <c r="AB194" s="196"/>
      <c r="AC194" s="136">
        <v>1</v>
      </c>
      <c r="AD194" s="137">
        <v>49950</v>
      </c>
      <c r="AE194" s="136" t="s">
        <v>1599</v>
      </c>
      <c r="AF194" s="126"/>
      <c r="AG194" s="126"/>
    </row>
    <row r="195" spans="1:33" s="77" customFormat="1" x14ac:dyDescent="0.25">
      <c r="A195" s="514"/>
      <c r="B195" s="511"/>
      <c r="C195" s="517"/>
      <c r="D195" s="517"/>
      <c r="E195" s="520"/>
      <c r="F195" s="132" t="s">
        <v>77</v>
      </c>
      <c r="G195" s="84"/>
      <c r="H195" s="133"/>
      <c r="I195" s="133">
        <v>28890</v>
      </c>
      <c r="J195" s="133"/>
      <c r="K195" s="133"/>
      <c r="L195" s="133">
        <v>28890</v>
      </c>
      <c r="M195" s="133"/>
      <c r="N195" s="133"/>
      <c r="O195" s="133"/>
      <c r="P195" s="133"/>
      <c r="Q195" s="133"/>
      <c r="R195" s="133"/>
      <c r="S195" s="133"/>
      <c r="T195" s="133"/>
      <c r="U195" s="133">
        <v>28890</v>
      </c>
      <c r="V195" s="133"/>
      <c r="W195" s="133"/>
      <c r="X195" s="133"/>
      <c r="Y195" s="133"/>
      <c r="Z195" s="133"/>
      <c r="AA195" s="133">
        <v>28890</v>
      </c>
      <c r="AB195" s="196"/>
      <c r="AC195" s="136">
        <v>0</v>
      </c>
      <c r="AD195" s="137">
        <v>0</v>
      </c>
      <c r="AE195" s="136" t="s">
        <v>1679</v>
      </c>
      <c r="AF195" s="126"/>
      <c r="AG195" s="126"/>
    </row>
    <row r="196" spans="1:33" s="77" customFormat="1" x14ac:dyDescent="0.25">
      <c r="A196" s="514"/>
      <c r="B196" s="511"/>
      <c r="C196" s="517"/>
      <c r="D196" s="517"/>
      <c r="E196" s="520"/>
      <c r="F196" s="132" t="s">
        <v>81</v>
      </c>
      <c r="G196" s="84"/>
      <c r="H196" s="133"/>
      <c r="I196" s="133">
        <v>349720</v>
      </c>
      <c r="J196" s="133"/>
      <c r="K196" s="133"/>
      <c r="L196" s="133">
        <v>249720</v>
      </c>
      <c r="M196" s="133"/>
      <c r="N196" s="133"/>
      <c r="O196" s="133"/>
      <c r="P196" s="133"/>
      <c r="Q196" s="133"/>
      <c r="R196" s="133"/>
      <c r="S196" s="133"/>
      <c r="T196" s="133"/>
      <c r="U196" s="133">
        <v>199720</v>
      </c>
      <c r="V196" s="133"/>
      <c r="W196" s="133">
        <v>99720</v>
      </c>
      <c r="X196" s="133"/>
      <c r="Y196" s="133"/>
      <c r="Z196" s="133"/>
      <c r="AA196" s="133">
        <v>349720</v>
      </c>
      <c r="AB196" s="196"/>
      <c r="AC196" s="136">
        <v>4</v>
      </c>
      <c r="AD196" s="137">
        <v>200000</v>
      </c>
      <c r="AE196" s="136" t="s">
        <v>1597</v>
      </c>
      <c r="AF196" s="126"/>
      <c r="AG196" s="126"/>
    </row>
    <row r="197" spans="1:33" s="77" customFormat="1" x14ac:dyDescent="0.25">
      <c r="A197" s="514"/>
      <c r="B197" s="511"/>
      <c r="C197" s="517"/>
      <c r="D197" s="517"/>
      <c r="E197" s="520"/>
      <c r="F197" s="132" t="s">
        <v>99</v>
      </c>
      <c r="G197" s="84"/>
      <c r="H197" s="133"/>
      <c r="I197" s="148"/>
      <c r="J197" s="148"/>
      <c r="K197" s="133"/>
      <c r="L197" s="133">
        <v>26320</v>
      </c>
      <c r="M197" s="133"/>
      <c r="N197" s="133"/>
      <c r="O197" s="133"/>
      <c r="P197" s="133"/>
      <c r="Q197" s="133"/>
      <c r="R197" s="133"/>
      <c r="S197" s="133"/>
      <c r="T197" s="133"/>
      <c r="U197" s="133">
        <v>26320</v>
      </c>
      <c r="V197" s="133"/>
      <c r="W197" s="133"/>
      <c r="X197" s="133"/>
      <c r="Y197" s="133"/>
      <c r="Z197" s="133"/>
      <c r="AA197" s="133">
        <v>26320</v>
      </c>
      <c r="AB197" s="196"/>
      <c r="AC197" s="136">
        <v>0</v>
      </c>
      <c r="AD197" s="137">
        <v>0</v>
      </c>
      <c r="AE197" s="136" t="s">
        <v>1680</v>
      </c>
      <c r="AF197" s="126"/>
      <c r="AG197" s="126"/>
    </row>
    <row r="198" spans="1:33" s="77" customFormat="1" x14ac:dyDescent="0.25">
      <c r="A198" s="515"/>
      <c r="B198" s="512"/>
      <c r="C198" s="518"/>
      <c r="D198" s="518"/>
      <c r="E198" s="521"/>
      <c r="F198" s="184"/>
      <c r="G198" s="143"/>
      <c r="H198" s="144"/>
      <c r="I198" s="144"/>
      <c r="J198" s="144"/>
      <c r="K198" s="144"/>
      <c r="L198" s="144">
        <v>1010641.45</v>
      </c>
      <c r="M198" s="144"/>
      <c r="N198" s="144"/>
      <c r="O198" s="144"/>
      <c r="P198" s="144"/>
      <c r="Q198" s="144"/>
      <c r="R198" s="144">
        <v>60059</v>
      </c>
      <c r="S198" s="144"/>
      <c r="T198" s="144"/>
      <c r="U198" s="144">
        <v>984377</v>
      </c>
      <c r="V198" s="144"/>
      <c r="W198" s="144">
        <v>496294.13</v>
      </c>
      <c r="X198" s="144"/>
      <c r="Y198" s="144"/>
      <c r="Z198" s="144"/>
      <c r="AA198" s="144">
        <v>2273219.4500000002</v>
      </c>
      <c r="AB198" s="145">
        <v>1</v>
      </c>
      <c r="AC198" s="136">
        <v>37</v>
      </c>
      <c r="AD198" s="137">
        <v>1614921.3199999998</v>
      </c>
      <c r="AE198" s="136"/>
      <c r="AF198" s="126"/>
      <c r="AG198" s="126"/>
    </row>
    <row r="199" spans="1:33" s="64" customFormat="1" ht="90" x14ac:dyDescent="0.25">
      <c r="A199" s="531">
        <v>19</v>
      </c>
      <c r="B199" s="528" t="s">
        <v>928</v>
      </c>
      <c r="C199" s="534" t="s">
        <v>102</v>
      </c>
      <c r="D199" s="540" t="s">
        <v>929</v>
      </c>
      <c r="E199" s="537">
        <v>2647974.31</v>
      </c>
      <c r="F199" s="198" t="s">
        <v>100</v>
      </c>
      <c r="G199" s="118"/>
      <c r="H199" s="199"/>
      <c r="I199" s="199">
        <v>121070.3</v>
      </c>
      <c r="J199" s="198"/>
      <c r="K199" s="198"/>
      <c r="L199" s="198"/>
      <c r="M199" s="199"/>
      <c r="N199" s="199"/>
      <c r="O199" s="199"/>
      <c r="P199" s="199"/>
      <c r="Q199" s="199"/>
      <c r="R199" s="199"/>
      <c r="S199" s="199"/>
      <c r="T199" s="199"/>
      <c r="U199" s="199"/>
      <c r="V199" s="199"/>
      <c r="W199" s="199"/>
      <c r="X199" s="70"/>
      <c r="Y199" s="200">
        <v>76233.3</v>
      </c>
      <c r="Z199" s="199"/>
      <c r="AA199" s="199">
        <v>121070.3</v>
      </c>
      <c r="AB199" s="118"/>
      <c r="AC199" s="201">
        <v>2</v>
      </c>
      <c r="AD199" s="202">
        <v>65411</v>
      </c>
      <c r="AE199" s="203" t="s">
        <v>1668</v>
      </c>
      <c r="AF199" s="126"/>
      <c r="AG199" s="126"/>
    </row>
    <row r="200" spans="1:33" s="64" customFormat="1" ht="75" x14ac:dyDescent="0.25">
      <c r="A200" s="532"/>
      <c r="B200" s="529"/>
      <c r="C200" s="535"/>
      <c r="D200" s="541"/>
      <c r="E200" s="538"/>
      <c r="F200" s="198" t="s">
        <v>101</v>
      </c>
      <c r="G200" s="118"/>
      <c r="H200" s="199"/>
      <c r="I200" s="199">
        <v>632256.02</v>
      </c>
      <c r="J200" s="199"/>
      <c r="K200" s="199"/>
      <c r="L200" s="198"/>
      <c r="M200" s="199"/>
      <c r="N200" s="199"/>
      <c r="O200" s="199"/>
      <c r="P200" s="199"/>
      <c r="Q200" s="199"/>
      <c r="R200" s="199"/>
      <c r="S200" s="199"/>
      <c r="T200" s="199"/>
      <c r="U200" s="199"/>
      <c r="V200" s="199"/>
      <c r="W200" s="199"/>
      <c r="X200" s="200">
        <v>72007.02</v>
      </c>
      <c r="Y200" s="70"/>
      <c r="Z200" s="199"/>
      <c r="AA200" s="199">
        <v>632256.02</v>
      </c>
      <c r="AB200" s="118"/>
      <c r="AC200" s="201">
        <v>12</v>
      </c>
      <c r="AD200" s="199">
        <v>576879</v>
      </c>
      <c r="AE200" s="203" t="s">
        <v>1669</v>
      </c>
      <c r="AF200" s="126"/>
      <c r="AG200" s="126"/>
    </row>
    <row r="201" spans="1:33" s="64" customFormat="1" x14ac:dyDescent="0.25">
      <c r="A201" s="532"/>
      <c r="B201" s="529"/>
      <c r="C201" s="535"/>
      <c r="D201" s="541"/>
      <c r="E201" s="538"/>
      <c r="F201" s="204" t="s">
        <v>103</v>
      </c>
      <c r="G201" s="116"/>
      <c r="H201" s="205"/>
      <c r="I201" s="205"/>
      <c r="J201" s="205"/>
      <c r="K201" s="205"/>
      <c r="L201" s="205">
        <v>423746.06</v>
      </c>
      <c r="M201" s="205"/>
      <c r="N201" s="205"/>
      <c r="O201" s="205"/>
      <c r="P201" s="205"/>
      <c r="Q201" s="205"/>
      <c r="R201" s="205"/>
      <c r="S201" s="205"/>
      <c r="T201" s="205"/>
      <c r="U201" s="205"/>
      <c r="V201" s="205"/>
      <c r="W201" s="199"/>
      <c r="X201" s="70"/>
      <c r="Y201" s="200">
        <v>423746.06</v>
      </c>
      <c r="Z201" s="205"/>
      <c r="AA201" s="205">
        <v>423746.06</v>
      </c>
      <c r="AB201" s="116"/>
      <c r="AC201" s="206">
        <v>1</v>
      </c>
      <c r="AD201" s="207">
        <v>33933.050000000003</v>
      </c>
      <c r="AE201" s="208" t="s">
        <v>1670</v>
      </c>
      <c r="AF201" s="126"/>
      <c r="AG201" s="126"/>
    </row>
    <row r="202" spans="1:33" s="64" customFormat="1" x14ac:dyDescent="0.25">
      <c r="A202" s="532"/>
      <c r="B202" s="529"/>
      <c r="C202" s="535"/>
      <c r="D202" s="541"/>
      <c r="E202" s="538"/>
      <c r="F202" s="198" t="s">
        <v>104</v>
      </c>
      <c r="G202" s="118"/>
      <c r="H202" s="199"/>
      <c r="I202" s="199"/>
      <c r="J202" s="199"/>
      <c r="K202" s="199"/>
      <c r="L202" s="199">
        <v>659160.53</v>
      </c>
      <c r="M202" s="199"/>
      <c r="N202" s="199"/>
      <c r="O202" s="199"/>
      <c r="P202" s="199"/>
      <c r="Q202" s="199"/>
      <c r="R202" s="199"/>
      <c r="S202" s="199"/>
      <c r="T202" s="199"/>
      <c r="U202" s="199"/>
      <c r="V202" s="199"/>
      <c r="W202" s="199"/>
      <c r="X202" s="200">
        <v>659160.53</v>
      </c>
      <c r="Y202" s="70"/>
      <c r="Z202" s="199"/>
      <c r="AA202" s="199">
        <v>659160.53</v>
      </c>
      <c r="AB202" s="116"/>
      <c r="AC202" s="206">
        <v>1</v>
      </c>
      <c r="AD202" s="207">
        <v>87372</v>
      </c>
      <c r="AE202" s="209" t="s">
        <v>1671</v>
      </c>
      <c r="AF202" s="126"/>
      <c r="AG202" s="126"/>
    </row>
    <row r="203" spans="1:33" s="64" customFormat="1" x14ac:dyDescent="0.25">
      <c r="A203" s="532"/>
      <c r="B203" s="529"/>
      <c r="C203" s="535"/>
      <c r="D203" s="541"/>
      <c r="E203" s="538"/>
      <c r="F203" s="69" t="s">
        <v>73</v>
      </c>
      <c r="G203" s="118"/>
      <c r="H203" s="199"/>
      <c r="I203" s="199"/>
      <c r="J203" s="199"/>
      <c r="K203" s="199"/>
      <c r="L203" s="199"/>
      <c r="M203" s="199"/>
      <c r="N203" s="210" t="s">
        <v>1672</v>
      </c>
      <c r="O203" s="199"/>
      <c r="P203" s="199"/>
      <c r="Q203" s="199"/>
      <c r="R203" s="199"/>
      <c r="S203" s="199"/>
      <c r="T203" s="70">
        <v>67261.279999999999</v>
      </c>
      <c r="U203" s="199"/>
      <c r="V203" s="199"/>
      <c r="W203" s="199"/>
      <c r="X203" s="70"/>
      <c r="Y203" s="70"/>
      <c r="Z203" s="199"/>
      <c r="AA203" s="199">
        <v>0</v>
      </c>
      <c r="AB203" s="116"/>
      <c r="AC203" s="206">
        <v>0</v>
      </c>
      <c r="AD203" s="207">
        <v>0</v>
      </c>
      <c r="AE203" s="209" t="s">
        <v>1673</v>
      </c>
      <c r="AF203" s="126"/>
      <c r="AG203" s="126"/>
    </row>
    <row r="204" spans="1:33" s="64" customFormat="1" x14ac:dyDescent="0.25">
      <c r="A204" s="532"/>
      <c r="B204" s="529"/>
      <c r="C204" s="535"/>
      <c r="D204" s="541"/>
      <c r="E204" s="538"/>
      <c r="F204" s="69" t="s">
        <v>53</v>
      </c>
      <c r="G204" s="118"/>
      <c r="H204" s="199"/>
      <c r="I204" s="199"/>
      <c r="J204" s="199"/>
      <c r="K204" s="199"/>
      <c r="L204" s="199"/>
      <c r="M204" s="199"/>
      <c r="N204" s="210" t="s">
        <v>1672</v>
      </c>
      <c r="O204" s="199"/>
      <c r="P204" s="199">
        <v>53459.26</v>
      </c>
      <c r="Q204" s="199"/>
      <c r="R204" s="199"/>
      <c r="S204" s="199"/>
      <c r="T204" s="70"/>
      <c r="U204" s="199"/>
      <c r="V204" s="199"/>
      <c r="W204" s="199"/>
      <c r="X204" s="70"/>
      <c r="Y204" s="70"/>
      <c r="Z204" s="199"/>
      <c r="AA204" s="199">
        <v>0</v>
      </c>
      <c r="AB204" s="116"/>
      <c r="AC204" s="206">
        <v>2</v>
      </c>
      <c r="AD204" s="207">
        <v>52773.8</v>
      </c>
      <c r="AE204" s="209" t="s">
        <v>1674</v>
      </c>
      <c r="AF204" s="126"/>
      <c r="AG204" s="126"/>
    </row>
    <row r="205" spans="1:33" s="64" customFormat="1" x14ac:dyDescent="0.25">
      <c r="A205" s="533"/>
      <c r="B205" s="530"/>
      <c r="C205" s="536"/>
      <c r="D205" s="542"/>
      <c r="E205" s="539"/>
      <c r="F205" s="69" t="s">
        <v>82</v>
      </c>
      <c r="G205" s="118"/>
      <c r="H205" s="199"/>
      <c r="I205" s="199"/>
      <c r="J205" s="199"/>
      <c r="K205" s="199"/>
      <c r="L205" s="199"/>
      <c r="M205" s="199"/>
      <c r="N205" s="211"/>
      <c r="O205" s="199"/>
      <c r="P205" s="199"/>
      <c r="Q205" s="212">
        <v>161427.07</v>
      </c>
      <c r="R205" s="199"/>
      <c r="S205" s="199"/>
      <c r="T205" s="70"/>
      <c r="U205" s="199"/>
      <c r="V205" s="199"/>
      <c r="W205" s="199"/>
      <c r="X205" s="70"/>
      <c r="Y205" s="70"/>
      <c r="Z205" s="199"/>
      <c r="AA205" s="199">
        <v>0</v>
      </c>
      <c r="AB205" s="116"/>
      <c r="AC205" s="206">
        <v>3</v>
      </c>
      <c r="AD205" s="207">
        <v>120000</v>
      </c>
      <c r="AE205" s="209" t="s">
        <v>1675</v>
      </c>
      <c r="AF205" s="126"/>
      <c r="AG205" s="126"/>
    </row>
    <row r="206" spans="1:33" s="64" customFormat="1" x14ac:dyDescent="0.25">
      <c r="A206" s="213"/>
      <c r="B206" s="117" t="s">
        <v>16</v>
      </c>
      <c r="C206" s="117"/>
      <c r="D206" s="117"/>
      <c r="E206" s="117"/>
      <c r="F206" s="117"/>
      <c r="G206" s="214"/>
      <c r="H206" s="215"/>
      <c r="I206" s="215"/>
      <c r="J206" s="215"/>
      <c r="K206" s="215"/>
      <c r="L206" s="215"/>
      <c r="M206" s="215"/>
      <c r="N206" s="215"/>
      <c r="O206" s="215"/>
      <c r="P206" s="216">
        <v>53459.26</v>
      </c>
      <c r="Q206" s="216">
        <v>161427.07</v>
      </c>
      <c r="R206" s="216">
        <v>0</v>
      </c>
      <c r="S206" s="216">
        <v>0</v>
      </c>
      <c r="T206" s="70">
        <v>67261.279999999999</v>
      </c>
      <c r="U206" s="217"/>
      <c r="V206" s="217"/>
      <c r="W206" s="217"/>
      <c r="X206" s="218">
        <v>731167.55</v>
      </c>
      <c r="Y206" s="218">
        <v>499979.36</v>
      </c>
      <c r="Z206" s="217"/>
      <c r="AA206" s="216">
        <v>1836232.91</v>
      </c>
      <c r="AB206" s="219">
        <v>0.69344815886827837</v>
      </c>
      <c r="AC206" s="206">
        <v>21</v>
      </c>
      <c r="AD206" s="207">
        <v>936368.85</v>
      </c>
      <c r="AE206" s="87"/>
      <c r="AF206" s="126"/>
      <c r="AG206" s="126"/>
    </row>
    <row r="207" spans="1:33" s="64" customFormat="1" x14ac:dyDescent="0.25">
      <c r="A207" s="675">
        <v>20</v>
      </c>
      <c r="B207" s="679" t="s">
        <v>105</v>
      </c>
      <c r="C207" s="678" t="s">
        <v>106</v>
      </c>
      <c r="D207" s="677" t="s">
        <v>930</v>
      </c>
      <c r="E207" s="676">
        <v>3281987.31</v>
      </c>
      <c r="F207" s="220" t="s">
        <v>76</v>
      </c>
      <c r="G207" s="71"/>
      <c r="H207" s="221"/>
      <c r="I207" s="221">
        <v>126112.08</v>
      </c>
      <c r="J207" s="220"/>
      <c r="K207" s="220"/>
      <c r="L207" s="220"/>
      <c r="M207" s="221"/>
      <c r="N207" s="221"/>
      <c r="O207" s="221"/>
      <c r="P207" s="221"/>
      <c r="Q207" s="221"/>
      <c r="R207" s="221"/>
      <c r="S207" s="221"/>
      <c r="T207" s="221"/>
      <c r="U207" s="221"/>
      <c r="V207" s="221"/>
      <c r="W207" s="221"/>
      <c r="X207" s="221"/>
      <c r="Y207" s="221"/>
      <c r="Z207" s="221"/>
      <c r="AA207" s="221">
        <v>126112.08</v>
      </c>
      <c r="AB207" s="71"/>
      <c r="AC207" s="222">
        <v>2</v>
      </c>
      <c r="AD207" s="223">
        <v>119980</v>
      </c>
      <c r="AE207" s="73" t="s">
        <v>1476</v>
      </c>
      <c r="AF207" s="126"/>
      <c r="AG207" s="126"/>
    </row>
    <row r="208" spans="1:33" s="64" customFormat="1" x14ac:dyDescent="0.25">
      <c r="A208" s="675"/>
      <c r="B208" s="679"/>
      <c r="C208" s="678"/>
      <c r="D208" s="677"/>
      <c r="E208" s="676"/>
      <c r="F208" s="224" t="s">
        <v>26</v>
      </c>
      <c r="G208" s="74"/>
      <c r="H208" s="225"/>
      <c r="I208" s="225">
        <v>882784.53</v>
      </c>
      <c r="J208" s="225"/>
      <c r="K208" s="225"/>
      <c r="L208" s="224"/>
      <c r="M208" s="225"/>
      <c r="N208" s="225"/>
      <c r="O208" s="225"/>
      <c r="P208" s="225"/>
      <c r="Q208" s="225"/>
      <c r="R208" s="225"/>
      <c r="S208" s="225">
        <v>103786.53</v>
      </c>
      <c r="T208" s="225"/>
      <c r="U208" s="225"/>
      <c r="V208" s="225"/>
      <c r="W208" s="225"/>
      <c r="X208" s="225"/>
      <c r="Y208" s="225"/>
      <c r="Z208" s="225"/>
      <c r="AA208" s="225">
        <v>882784.53</v>
      </c>
      <c r="AB208" s="71"/>
      <c r="AC208" s="222">
        <v>13</v>
      </c>
      <c r="AD208" s="223">
        <v>778998</v>
      </c>
      <c r="AE208" s="73" t="s">
        <v>1477</v>
      </c>
      <c r="AF208" s="126"/>
      <c r="AG208" s="126"/>
    </row>
    <row r="209" spans="1:33" s="64" customFormat="1" x14ac:dyDescent="0.25">
      <c r="A209" s="675"/>
      <c r="B209" s="679"/>
      <c r="C209" s="678"/>
      <c r="D209" s="677"/>
      <c r="E209" s="676"/>
      <c r="F209" s="224" t="s">
        <v>24</v>
      </c>
      <c r="G209" s="74"/>
      <c r="H209" s="225"/>
      <c r="I209" s="225"/>
      <c r="J209" s="225"/>
      <c r="K209" s="225"/>
      <c r="L209" s="225">
        <v>385453.51</v>
      </c>
      <c r="M209" s="225"/>
      <c r="N209" s="225"/>
      <c r="O209" s="225"/>
      <c r="P209" s="225"/>
      <c r="Q209" s="225"/>
      <c r="R209" s="225"/>
      <c r="S209" s="225"/>
      <c r="T209" s="225"/>
      <c r="U209" s="225"/>
      <c r="V209" s="225"/>
      <c r="W209" s="225"/>
      <c r="X209" s="225"/>
      <c r="Y209" s="225"/>
      <c r="Z209" s="225"/>
      <c r="AA209" s="225">
        <v>385453.51</v>
      </c>
      <c r="AB209" s="71"/>
      <c r="AC209" s="222">
        <v>5</v>
      </c>
      <c r="AD209" s="223">
        <v>349989</v>
      </c>
      <c r="AE209" s="73" t="s">
        <v>1478</v>
      </c>
      <c r="AF209" s="126"/>
      <c r="AG209" s="126"/>
    </row>
    <row r="210" spans="1:33" s="64" customFormat="1" x14ac:dyDescent="0.25">
      <c r="A210" s="675"/>
      <c r="B210" s="679"/>
      <c r="C210" s="678"/>
      <c r="D210" s="677"/>
      <c r="E210" s="676"/>
      <c r="F210" s="224" t="s">
        <v>48</v>
      </c>
      <c r="G210" s="74"/>
      <c r="H210" s="225"/>
      <c r="I210" s="225"/>
      <c r="J210" s="225"/>
      <c r="K210" s="225"/>
      <c r="L210" s="225">
        <v>368184.2</v>
      </c>
      <c r="M210" s="225"/>
      <c r="N210" s="225"/>
      <c r="O210" s="225"/>
      <c r="P210" s="225"/>
      <c r="Q210" s="225"/>
      <c r="R210" s="225"/>
      <c r="S210" s="225"/>
      <c r="T210" s="225"/>
      <c r="U210" s="225"/>
      <c r="V210" s="225"/>
      <c r="W210" s="225"/>
      <c r="X210" s="225"/>
      <c r="Y210" s="225"/>
      <c r="Z210" s="225"/>
      <c r="AA210" s="225">
        <v>368184.2</v>
      </c>
      <c r="AB210" s="71"/>
      <c r="AC210" s="222">
        <v>4</v>
      </c>
      <c r="AD210" s="223">
        <v>309833</v>
      </c>
      <c r="AE210" s="73" t="s">
        <v>1479</v>
      </c>
      <c r="AF210" s="126"/>
      <c r="AG210" s="126"/>
    </row>
    <row r="211" spans="1:33" s="64" customFormat="1" ht="39" x14ac:dyDescent="0.25">
      <c r="A211" s="675"/>
      <c r="B211" s="679"/>
      <c r="C211" s="678"/>
      <c r="D211" s="677"/>
      <c r="E211" s="676"/>
      <c r="F211" s="220" t="s">
        <v>73</v>
      </c>
      <c r="G211" s="71"/>
      <c r="H211" s="221"/>
      <c r="I211" s="221"/>
      <c r="J211" s="221"/>
      <c r="K211" s="221"/>
      <c r="L211" s="221"/>
      <c r="M211" s="221"/>
      <c r="N211" s="226" t="s">
        <v>1672</v>
      </c>
      <c r="O211" s="221"/>
      <c r="P211" s="221"/>
      <c r="Q211" s="221"/>
      <c r="R211" s="221"/>
      <c r="S211" s="221"/>
      <c r="T211" s="221">
        <v>25222.41</v>
      </c>
      <c r="U211" s="225"/>
      <c r="V211" s="225"/>
      <c r="W211" s="225"/>
      <c r="X211" s="225"/>
      <c r="Y211" s="225"/>
      <c r="Z211" s="225"/>
      <c r="AA211" s="225">
        <v>0</v>
      </c>
      <c r="AB211" s="71"/>
      <c r="AC211" s="222"/>
      <c r="AD211" s="223"/>
      <c r="AE211" s="227" t="s">
        <v>1580</v>
      </c>
      <c r="AF211" s="126"/>
      <c r="AG211" s="126"/>
    </row>
    <row r="212" spans="1:33" s="64" customFormat="1" ht="39" x14ac:dyDescent="0.25">
      <c r="A212" s="675"/>
      <c r="B212" s="679"/>
      <c r="C212" s="678"/>
      <c r="D212" s="677"/>
      <c r="E212" s="676"/>
      <c r="F212" s="224" t="s">
        <v>53</v>
      </c>
      <c r="G212" s="74"/>
      <c r="H212" s="225"/>
      <c r="I212" s="225"/>
      <c r="J212" s="225"/>
      <c r="K212" s="225"/>
      <c r="L212" s="225"/>
      <c r="M212" s="225"/>
      <c r="N212" s="222" t="s">
        <v>1672</v>
      </c>
      <c r="O212" s="225"/>
      <c r="P212" s="225">
        <v>37833.620000000003</v>
      </c>
      <c r="Q212" s="225"/>
      <c r="R212" s="225"/>
      <c r="S212" s="225"/>
      <c r="T212" s="225"/>
      <c r="U212" s="225"/>
      <c r="V212" s="225"/>
      <c r="W212" s="225"/>
      <c r="X212" s="225"/>
      <c r="Y212" s="225"/>
      <c r="Z212" s="225"/>
      <c r="AA212" s="225">
        <v>0</v>
      </c>
      <c r="AB212" s="71"/>
      <c r="AC212" s="222"/>
      <c r="AD212" s="223"/>
      <c r="AE212" s="228" t="s">
        <v>1676</v>
      </c>
      <c r="AF212" s="126"/>
      <c r="AG212" s="126"/>
    </row>
    <row r="213" spans="1:33" s="64" customFormat="1" x14ac:dyDescent="0.25">
      <c r="A213" s="675"/>
      <c r="B213" s="679"/>
      <c r="C213" s="678"/>
      <c r="D213" s="677"/>
      <c r="E213" s="676"/>
      <c r="F213" s="224" t="s">
        <v>47</v>
      </c>
      <c r="G213" s="74"/>
      <c r="H213" s="225"/>
      <c r="I213" s="225"/>
      <c r="J213" s="225"/>
      <c r="K213" s="225"/>
      <c r="L213" s="225"/>
      <c r="M213" s="225"/>
      <c r="N213" s="225"/>
      <c r="O213" s="225"/>
      <c r="P213" s="225"/>
      <c r="Q213" s="225">
        <v>800000</v>
      </c>
      <c r="R213" s="225"/>
      <c r="S213" s="225"/>
      <c r="T213" s="225"/>
      <c r="U213" s="225"/>
      <c r="V213" s="225"/>
      <c r="W213" s="225"/>
      <c r="X213" s="225"/>
      <c r="Y213" s="225"/>
      <c r="Z213" s="225"/>
      <c r="AA213" s="225">
        <v>0</v>
      </c>
      <c r="AB213" s="71"/>
      <c r="AC213" s="222">
        <v>13</v>
      </c>
      <c r="AD213" s="223">
        <v>550000</v>
      </c>
      <c r="AE213" s="229" t="s">
        <v>1579</v>
      </c>
      <c r="AF213" s="126"/>
      <c r="AG213" s="126"/>
    </row>
    <row r="214" spans="1:33" s="64" customFormat="1" x14ac:dyDescent="0.25">
      <c r="A214" s="230"/>
      <c r="B214" s="72" t="s">
        <v>16</v>
      </c>
      <c r="C214" s="72"/>
      <c r="D214" s="72"/>
      <c r="E214" s="72"/>
      <c r="F214" s="75"/>
      <c r="G214" s="76"/>
      <c r="H214" s="231"/>
      <c r="I214" s="231"/>
      <c r="J214" s="231"/>
      <c r="K214" s="231"/>
      <c r="L214" s="231"/>
      <c r="M214" s="231"/>
      <c r="N214" s="231"/>
      <c r="O214" s="231"/>
      <c r="P214" s="232">
        <v>37833.620000000003</v>
      </c>
      <c r="Q214" s="232">
        <v>800000</v>
      </c>
      <c r="R214" s="232"/>
      <c r="S214" s="232">
        <v>103786.53</v>
      </c>
      <c r="T214" s="233">
        <v>25222.41</v>
      </c>
      <c r="U214" s="231"/>
      <c r="V214" s="231"/>
      <c r="W214" s="231"/>
      <c r="X214" s="231"/>
      <c r="Y214" s="231"/>
      <c r="Z214" s="231"/>
      <c r="AA214" s="231">
        <v>1762534.32</v>
      </c>
      <c r="AB214" s="234">
        <v>0.53703264318837363</v>
      </c>
      <c r="AC214" s="222">
        <v>37</v>
      </c>
      <c r="AD214" s="223">
        <v>2108800</v>
      </c>
      <c r="AE214" s="73"/>
      <c r="AF214" s="126"/>
      <c r="AG214" s="126"/>
    </row>
    <row r="215" spans="1:33" s="52" customFormat="1" x14ac:dyDescent="0.25">
      <c r="A215" s="513">
        <v>21</v>
      </c>
      <c r="B215" s="510" t="s">
        <v>109</v>
      </c>
      <c r="C215" s="516" t="s">
        <v>102</v>
      </c>
      <c r="D215" s="685" t="s">
        <v>912</v>
      </c>
      <c r="E215" s="235"/>
      <c r="F215" s="132" t="s">
        <v>107</v>
      </c>
      <c r="G215" s="84"/>
      <c r="H215" s="133"/>
      <c r="I215" s="133"/>
      <c r="J215" s="133"/>
      <c r="K215" s="134"/>
      <c r="L215" s="133"/>
      <c r="M215" s="133"/>
      <c r="N215" s="133"/>
      <c r="O215" s="133"/>
      <c r="P215" s="133"/>
      <c r="Q215" s="133"/>
      <c r="R215" s="133"/>
      <c r="S215" s="133"/>
      <c r="T215" s="133"/>
      <c r="U215" s="133"/>
      <c r="V215" s="133"/>
      <c r="W215" s="133"/>
      <c r="X215" s="133"/>
      <c r="Y215" s="133"/>
      <c r="Z215" s="133"/>
      <c r="AA215" s="133">
        <v>0</v>
      </c>
      <c r="AB215" s="175"/>
      <c r="AC215" s="136">
        <v>1</v>
      </c>
      <c r="AD215" s="137">
        <v>25600</v>
      </c>
      <c r="AE215" s="136" t="s">
        <v>1607</v>
      </c>
      <c r="AF215" s="126"/>
      <c r="AG215" s="126"/>
    </row>
    <row r="216" spans="1:33" s="52" customFormat="1" x14ac:dyDescent="0.25">
      <c r="A216" s="514"/>
      <c r="B216" s="511"/>
      <c r="C216" s="684"/>
      <c r="D216" s="686"/>
      <c r="E216" s="80"/>
      <c r="F216" s="132" t="s">
        <v>99</v>
      </c>
      <c r="G216" s="84"/>
      <c r="H216" s="133"/>
      <c r="I216" s="133">
        <v>236796.4</v>
      </c>
      <c r="J216" s="133"/>
      <c r="K216" s="134"/>
      <c r="L216" s="133"/>
      <c r="M216" s="133"/>
      <c r="N216" s="133">
        <v>127390.39999999999</v>
      </c>
      <c r="O216" s="133"/>
      <c r="P216" s="133"/>
      <c r="Q216" s="133"/>
      <c r="R216" s="133"/>
      <c r="S216" s="133"/>
      <c r="T216" s="133"/>
      <c r="U216" s="133"/>
      <c r="V216" s="133"/>
      <c r="W216" s="133"/>
      <c r="X216" s="133"/>
      <c r="Y216" s="133">
        <v>50000</v>
      </c>
      <c r="Z216" s="133"/>
      <c r="AA216" s="133">
        <v>257130</v>
      </c>
      <c r="AB216" s="175"/>
      <c r="AC216" s="136">
        <v>2</v>
      </c>
      <c r="AD216" s="137">
        <v>207130</v>
      </c>
      <c r="AE216" s="136" t="s">
        <v>1608</v>
      </c>
      <c r="AF216" s="126"/>
      <c r="AG216" s="126"/>
    </row>
    <row r="217" spans="1:33" s="52" customFormat="1" x14ac:dyDescent="0.25">
      <c r="A217" s="514"/>
      <c r="B217" s="511"/>
      <c r="C217" s="684"/>
      <c r="D217" s="686"/>
      <c r="E217" s="740">
        <v>2485347.4500000002</v>
      </c>
      <c r="F217" s="132" t="s">
        <v>81</v>
      </c>
      <c r="G217" s="84"/>
      <c r="H217" s="133"/>
      <c r="I217" s="133">
        <v>383994.17</v>
      </c>
      <c r="J217" s="133"/>
      <c r="K217" s="134"/>
      <c r="L217" s="133"/>
      <c r="M217" s="133"/>
      <c r="N217" s="133">
        <v>103994.17</v>
      </c>
      <c r="O217" s="133"/>
      <c r="P217" s="133"/>
      <c r="Q217" s="133"/>
      <c r="R217" s="133"/>
      <c r="S217" s="133"/>
      <c r="T217" s="133"/>
      <c r="U217" s="133"/>
      <c r="V217" s="133"/>
      <c r="W217" s="133"/>
      <c r="X217" s="133"/>
      <c r="Y217" s="133"/>
      <c r="Z217" s="133"/>
      <c r="AA217" s="133">
        <v>400000</v>
      </c>
      <c r="AB217" s="175"/>
      <c r="AC217" s="136">
        <v>6</v>
      </c>
      <c r="AD217" s="137">
        <v>400000</v>
      </c>
      <c r="AE217" s="136" t="s">
        <v>1609</v>
      </c>
      <c r="AF217" s="126"/>
      <c r="AG217" s="126"/>
    </row>
    <row r="218" spans="1:33" s="52" customFormat="1" x14ac:dyDescent="0.25">
      <c r="A218" s="514"/>
      <c r="B218" s="511"/>
      <c r="C218" s="684"/>
      <c r="D218" s="686"/>
      <c r="E218" s="741"/>
      <c r="F218" s="132" t="s">
        <v>108</v>
      </c>
      <c r="G218" s="84"/>
      <c r="H218" s="133"/>
      <c r="I218" s="133">
        <v>192954.02</v>
      </c>
      <c r="J218" s="133"/>
      <c r="K218" s="133"/>
      <c r="L218" s="133"/>
      <c r="M218" s="133"/>
      <c r="N218" s="133"/>
      <c r="O218" s="133"/>
      <c r="P218" s="133"/>
      <c r="Q218" s="133"/>
      <c r="R218" s="133">
        <v>324144.02</v>
      </c>
      <c r="S218" s="133"/>
      <c r="T218" s="133"/>
      <c r="U218" s="133"/>
      <c r="V218" s="133"/>
      <c r="W218" s="133">
        <v>212086</v>
      </c>
      <c r="X218" s="133"/>
      <c r="Y218" s="133"/>
      <c r="Z218" s="133"/>
      <c r="AA218" s="133">
        <v>453445.84</v>
      </c>
      <c r="AB218" s="175"/>
      <c r="AC218" s="136">
        <v>3</v>
      </c>
      <c r="AD218" s="137">
        <v>241360.2</v>
      </c>
      <c r="AE218" s="136" t="s">
        <v>1610</v>
      </c>
      <c r="AF218" s="126"/>
      <c r="AG218" s="126"/>
    </row>
    <row r="219" spans="1:33" s="52" customFormat="1" x14ac:dyDescent="0.25">
      <c r="A219" s="514"/>
      <c r="B219" s="511"/>
      <c r="C219" s="684"/>
      <c r="D219" s="686"/>
      <c r="E219" s="741"/>
      <c r="F219" s="132" t="s">
        <v>54</v>
      </c>
      <c r="G219" s="84"/>
      <c r="H219" s="133"/>
      <c r="I219" s="133">
        <v>502790.34</v>
      </c>
      <c r="J219" s="133"/>
      <c r="K219" s="133"/>
      <c r="L219" s="133"/>
      <c r="M219" s="133"/>
      <c r="N219" s="133">
        <v>381460.34</v>
      </c>
      <c r="O219" s="133"/>
      <c r="P219" s="133"/>
      <c r="Q219" s="133"/>
      <c r="R219" s="133"/>
      <c r="S219" s="133"/>
      <c r="T219" s="133"/>
      <c r="U219" s="133"/>
      <c r="V219" s="133"/>
      <c r="W219" s="133">
        <v>170000</v>
      </c>
      <c r="X219" s="133"/>
      <c r="Y219" s="133"/>
      <c r="Z219" s="133"/>
      <c r="AA219" s="133">
        <v>778638</v>
      </c>
      <c r="AB219" s="175"/>
      <c r="AC219" s="136">
        <v>5</v>
      </c>
      <c r="AD219" s="137">
        <v>608638</v>
      </c>
      <c r="AE219" s="136" t="s">
        <v>1610</v>
      </c>
      <c r="AF219" s="126"/>
      <c r="AG219" s="126"/>
    </row>
    <row r="220" spans="1:33" s="52" customFormat="1" x14ac:dyDescent="0.25">
      <c r="A220" s="514"/>
      <c r="B220" s="511"/>
      <c r="C220" s="684"/>
      <c r="D220" s="686"/>
      <c r="E220" s="741"/>
      <c r="F220" s="132" t="s">
        <v>55</v>
      </c>
      <c r="G220" s="84"/>
      <c r="H220" s="133"/>
      <c r="I220" s="133">
        <v>111358.31</v>
      </c>
      <c r="J220" s="133"/>
      <c r="K220" s="133"/>
      <c r="L220" s="133"/>
      <c r="M220" s="133"/>
      <c r="N220" s="133"/>
      <c r="O220" s="133"/>
      <c r="P220" s="133"/>
      <c r="Q220" s="133"/>
      <c r="R220" s="133"/>
      <c r="S220" s="133"/>
      <c r="T220" s="133"/>
      <c r="U220" s="133"/>
      <c r="V220" s="133"/>
      <c r="W220" s="133"/>
      <c r="X220" s="133"/>
      <c r="Y220" s="133"/>
      <c r="Z220" s="133"/>
      <c r="AA220" s="133">
        <v>30689</v>
      </c>
      <c r="AB220" s="175"/>
      <c r="AC220" s="136">
        <v>1</v>
      </c>
      <c r="AD220" s="137">
        <v>30689.31</v>
      </c>
      <c r="AE220" s="136" t="s">
        <v>1613</v>
      </c>
      <c r="AF220" s="126"/>
      <c r="AG220" s="126"/>
    </row>
    <row r="221" spans="1:33" s="52" customFormat="1" x14ac:dyDescent="0.25">
      <c r="A221" s="514"/>
      <c r="B221" s="511"/>
      <c r="C221" s="684"/>
      <c r="D221" s="686"/>
      <c r="E221" s="741"/>
      <c r="F221" s="132" t="s">
        <v>110</v>
      </c>
      <c r="G221" s="84"/>
      <c r="H221" s="133"/>
      <c r="I221" s="133">
        <v>19199.71</v>
      </c>
      <c r="J221" s="133"/>
      <c r="K221" s="133"/>
      <c r="L221" s="133"/>
      <c r="M221" s="133"/>
      <c r="N221" s="133"/>
      <c r="O221" s="133"/>
      <c r="P221" s="133"/>
      <c r="Q221" s="133"/>
      <c r="R221" s="133"/>
      <c r="S221" s="133"/>
      <c r="T221" s="133"/>
      <c r="U221" s="133"/>
      <c r="V221" s="133"/>
      <c r="W221" s="133">
        <v>19199.71</v>
      </c>
      <c r="X221" s="133"/>
      <c r="Y221" s="133"/>
      <c r="Z221" s="133"/>
      <c r="AA221" s="133">
        <v>19199.71</v>
      </c>
      <c r="AB221" s="175"/>
      <c r="AC221" s="136">
        <v>1</v>
      </c>
      <c r="AD221" s="137">
        <v>19121.61</v>
      </c>
      <c r="AE221" s="136" t="s">
        <v>1574</v>
      </c>
      <c r="AF221" s="126"/>
      <c r="AG221" s="126"/>
    </row>
    <row r="222" spans="1:33" s="52" customFormat="1" x14ac:dyDescent="0.25">
      <c r="A222" s="514"/>
      <c r="B222" s="511"/>
      <c r="C222" s="684"/>
      <c r="D222" s="686"/>
      <c r="E222" s="741"/>
      <c r="F222" s="132" t="s">
        <v>111</v>
      </c>
      <c r="G222" s="84"/>
      <c r="H222" s="133"/>
      <c r="I222" s="133"/>
      <c r="J222" s="133"/>
      <c r="K222" s="133"/>
      <c r="L222" s="133"/>
      <c r="M222" s="133"/>
      <c r="N222" s="133"/>
      <c r="O222" s="133"/>
      <c r="P222" s="133"/>
      <c r="Q222" s="133"/>
      <c r="R222" s="133">
        <v>185597.18</v>
      </c>
      <c r="S222" s="133"/>
      <c r="T222" s="133"/>
      <c r="U222" s="133"/>
      <c r="V222" s="133"/>
      <c r="W222" s="133">
        <v>45000</v>
      </c>
      <c r="X222" s="133"/>
      <c r="Y222" s="133"/>
      <c r="Z222" s="133"/>
      <c r="AA222" s="133">
        <v>104940.05</v>
      </c>
      <c r="AB222" s="175"/>
      <c r="AC222" s="136">
        <v>1</v>
      </c>
      <c r="AD222" s="137">
        <v>59940.05</v>
      </c>
      <c r="AE222" s="136" t="s">
        <v>1611</v>
      </c>
      <c r="AF222" s="126"/>
      <c r="AG222" s="126"/>
    </row>
    <row r="223" spans="1:33" s="52" customFormat="1" x14ac:dyDescent="0.25">
      <c r="A223" s="514"/>
      <c r="B223" s="511"/>
      <c r="C223" s="684"/>
      <c r="D223" s="686"/>
      <c r="E223" s="741"/>
      <c r="F223" s="132" t="s">
        <v>112</v>
      </c>
      <c r="G223" s="84"/>
      <c r="H223" s="133"/>
      <c r="I223" s="133"/>
      <c r="J223" s="133"/>
      <c r="K223" s="133"/>
      <c r="L223" s="133"/>
      <c r="M223" s="133"/>
      <c r="N223" s="133"/>
      <c r="O223" s="133"/>
      <c r="P223" s="133"/>
      <c r="Q223" s="133"/>
      <c r="R223" s="133"/>
      <c r="S223" s="133"/>
      <c r="T223" s="133"/>
      <c r="U223" s="133"/>
      <c r="V223" s="133"/>
      <c r="W223" s="133"/>
      <c r="X223" s="133">
        <v>7304.85</v>
      </c>
      <c r="Y223" s="133"/>
      <c r="Z223" s="133"/>
      <c r="AA223" s="133">
        <v>7304.85</v>
      </c>
      <c r="AB223" s="175"/>
      <c r="AC223" s="136">
        <v>0</v>
      </c>
      <c r="AD223" s="137">
        <v>0</v>
      </c>
      <c r="AE223" s="136"/>
      <c r="AF223" s="126"/>
      <c r="AG223" s="126"/>
    </row>
    <row r="224" spans="1:33" s="52" customFormat="1" x14ac:dyDescent="0.25">
      <c r="A224" s="682"/>
      <c r="B224" s="683"/>
      <c r="C224" s="684"/>
      <c r="D224" s="687"/>
      <c r="E224" s="741"/>
      <c r="F224" s="135" t="s">
        <v>372</v>
      </c>
      <c r="G224" s="84"/>
      <c r="H224" s="133"/>
      <c r="I224" s="133"/>
      <c r="J224" s="133"/>
      <c r="K224" s="133"/>
      <c r="L224" s="133"/>
      <c r="M224" s="133"/>
      <c r="N224" s="133"/>
      <c r="O224" s="133"/>
      <c r="P224" s="133"/>
      <c r="Q224" s="133"/>
      <c r="R224" s="133"/>
      <c r="S224" s="133"/>
      <c r="T224" s="133"/>
      <c r="U224" s="133"/>
      <c r="V224" s="133"/>
      <c r="W224" s="133"/>
      <c r="X224" s="133">
        <v>200000</v>
      </c>
      <c r="Y224" s="133"/>
      <c r="Z224" s="133"/>
      <c r="AA224" s="133">
        <v>200000</v>
      </c>
      <c r="AB224" s="175"/>
      <c r="AC224" s="136">
        <v>0</v>
      </c>
      <c r="AD224" s="137">
        <v>0</v>
      </c>
      <c r="AE224" s="136" t="s">
        <v>1612</v>
      </c>
      <c r="AF224" s="126"/>
      <c r="AG224" s="126"/>
    </row>
    <row r="225" spans="1:72" s="52" customFormat="1" x14ac:dyDescent="0.25">
      <c r="A225" s="682"/>
      <c r="B225" s="683"/>
      <c r="C225" s="684"/>
      <c r="D225" s="687"/>
      <c r="E225" s="741"/>
      <c r="F225" s="135" t="s">
        <v>35</v>
      </c>
      <c r="G225" s="84"/>
      <c r="H225" s="133"/>
      <c r="I225" s="133"/>
      <c r="J225" s="133"/>
      <c r="K225" s="133"/>
      <c r="L225" s="133"/>
      <c r="M225" s="133"/>
      <c r="N225" s="133"/>
      <c r="O225" s="133"/>
      <c r="P225" s="133"/>
      <c r="Q225" s="133"/>
      <c r="R225" s="133"/>
      <c r="S225" s="133"/>
      <c r="T225" s="133"/>
      <c r="U225" s="133"/>
      <c r="V225" s="133"/>
      <c r="W225" s="133"/>
      <c r="X225" s="133">
        <v>27000</v>
      </c>
      <c r="Y225" s="133"/>
      <c r="Z225" s="133"/>
      <c r="AA225" s="133">
        <v>27000</v>
      </c>
      <c r="AB225" s="175"/>
      <c r="AC225" s="136">
        <v>0</v>
      </c>
      <c r="AD225" s="137">
        <v>0</v>
      </c>
      <c r="AE225" s="136" t="s">
        <v>1612</v>
      </c>
      <c r="AF225" s="126"/>
      <c r="AG225" s="126"/>
    </row>
    <row r="226" spans="1:72" s="52" customFormat="1" x14ac:dyDescent="0.25">
      <c r="A226" s="682"/>
      <c r="B226" s="683"/>
      <c r="C226" s="684"/>
      <c r="D226" s="687"/>
      <c r="E226" s="741"/>
      <c r="F226" s="135" t="s">
        <v>46</v>
      </c>
      <c r="G226" s="84"/>
      <c r="H226" s="133"/>
      <c r="I226" s="133"/>
      <c r="J226" s="133"/>
      <c r="K226" s="133"/>
      <c r="L226" s="133"/>
      <c r="M226" s="133"/>
      <c r="N226" s="133"/>
      <c r="O226" s="133"/>
      <c r="P226" s="133"/>
      <c r="Q226" s="133"/>
      <c r="R226" s="133"/>
      <c r="S226" s="133"/>
      <c r="T226" s="133"/>
      <c r="U226" s="133"/>
      <c r="V226" s="133"/>
      <c r="W226" s="133"/>
      <c r="X226" s="133">
        <v>200000</v>
      </c>
      <c r="Y226" s="133"/>
      <c r="Z226" s="133"/>
      <c r="AA226" s="133">
        <v>200000</v>
      </c>
      <c r="AB226" s="175"/>
      <c r="AC226" s="136">
        <v>0</v>
      </c>
      <c r="AD226" s="137">
        <v>0</v>
      </c>
      <c r="AE226" s="136" t="s">
        <v>1606</v>
      </c>
      <c r="AF226" s="126"/>
      <c r="AG226" s="126"/>
    </row>
    <row r="227" spans="1:72" s="52" customFormat="1" x14ac:dyDescent="0.25">
      <c r="A227" s="682"/>
      <c r="B227" s="683"/>
      <c r="C227" s="684"/>
      <c r="D227" s="687"/>
      <c r="E227" s="741"/>
      <c r="F227" s="135" t="s">
        <v>1605</v>
      </c>
      <c r="G227" s="84"/>
      <c r="H227" s="133"/>
      <c r="I227" s="133"/>
      <c r="J227" s="133"/>
      <c r="K227" s="133"/>
      <c r="L227" s="133"/>
      <c r="M227" s="133"/>
      <c r="N227" s="133"/>
      <c r="O227" s="133"/>
      <c r="P227" s="133"/>
      <c r="Q227" s="133"/>
      <c r="R227" s="133"/>
      <c r="S227" s="133"/>
      <c r="T227" s="133"/>
      <c r="U227" s="133"/>
      <c r="V227" s="133"/>
      <c r="W227" s="133"/>
      <c r="X227" s="133"/>
      <c r="Y227" s="133">
        <v>7000</v>
      </c>
      <c r="Z227" s="133"/>
      <c r="AA227" s="133">
        <v>7000</v>
      </c>
      <c r="AB227" s="175"/>
      <c r="AC227" s="136">
        <v>0</v>
      </c>
      <c r="AD227" s="137">
        <v>0</v>
      </c>
      <c r="AE227" s="136" t="s">
        <v>1606</v>
      </c>
      <c r="AF227" s="126"/>
      <c r="AG227" s="126"/>
    </row>
    <row r="228" spans="1:72" s="52" customFormat="1" x14ac:dyDescent="0.25">
      <c r="A228" s="181"/>
      <c r="B228" s="182" t="s">
        <v>16</v>
      </c>
      <c r="C228" s="183"/>
      <c r="D228" s="82"/>
      <c r="E228" s="82"/>
      <c r="F228" s="184"/>
      <c r="G228" s="143"/>
      <c r="H228" s="143"/>
      <c r="I228" s="143"/>
      <c r="J228" s="143"/>
      <c r="K228" s="143"/>
      <c r="L228" s="143"/>
      <c r="M228" s="143"/>
      <c r="N228" s="143"/>
      <c r="O228" s="143"/>
      <c r="P228" s="143"/>
      <c r="Q228" s="143"/>
      <c r="R228" s="143"/>
      <c r="S228" s="143"/>
      <c r="T228" s="143"/>
      <c r="U228" s="143"/>
      <c r="V228" s="143"/>
      <c r="W228" s="143"/>
      <c r="X228" s="143"/>
      <c r="Y228" s="143"/>
      <c r="Z228" s="143"/>
      <c r="AA228" s="236">
        <f>SUM(AA215:AA227)</f>
        <v>2485347.4500000002</v>
      </c>
      <c r="AB228" s="145">
        <f>AA228/E217</f>
        <v>1</v>
      </c>
      <c r="AC228" s="237">
        <v>20</v>
      </c>
      <c r="AD228" s="238">
        <f>AD215+AD216+AD217+AD218+AD219+AD220+AD221+AD222+AD223+AD224+AD225+AD226+AD227</f>
        <v>1592479.1700000002</v>
      </c>
      <c r="AE228" s="237"/>
      <c r="AF228" s="126"/>
      <c r="AG228" s="126"/>
    </row>
    <row r="229" spans="1:72" s="52" customFormat="1" ht="24" x14ac:dyDescent="0.25">
      <c r="A229" s="635">
        <v>22</v>
      </c>
      <c r="B229" s="637" t="s">
        <v>114</v>
      </c>
      <c r="C229" s="549" t="s">
        <v>102</v>
      </c>
      <c r="D229" s="552" t="s">
        <v>911</v>
      </c>
      <c r="E229" s="670">
        <v>1773322.31</v>
      </c>
      <c r="F229" s="239" t="s">
        <v>115</v>
      </c>
      <c r="G229" s="104"/>
      <c r="H229" s="104"/>
      <c r="I229" s="104"/>
      <c r="J229" s="104"/>
      <c r="K229" s="104"/>
      <c r="L229" s="104">
        <v>453961</v>
      </c>
      <c r="M229" s="104"/>
      <c r="N229" s="104"/>
      <c r="O229" s="104"/>
      <c r="P229" s="104"/>
      <c r="Q229" s="104"/>
      <c r="R229" s="104"/>
      <c r="S229" s="104"/>
      <c r="T229" s="104"/>
      <c r="U229" s="104"/>
      <c r="V229" s="104"/>
      <c r="W229" s="104"/>
      <c r="X229" s="104"/>
      <c r="Y229" s="104"/>
      <c r="Z229" s="104"/>
      <c r="AA229" s="240">
        <v>259407</v>
      </c>
      <c r="AB229" s="241"/>
      <c r="AC229" s="242">
        <v>7</v>
      </c>
      <c r="AD229" s="243">
        <v>256418</v>
      </c>
      <c r="AE229" s="244" t="s">
        <v>1577</v>
      </c>
      <c r="AF229" s="245"/>
      <c r="AG229" s="245"/>
      <c r="AH229" s="103"/>
      <c r="AI229" s="103"/>
      <c r="AJ229" s="103"/>
      <c r="AK229" s="103"/>
      <c r="AL229" s="103"/>
    </row>
    <row r="230" spans="1:72" s="52" customFormat="1" x14ac:dyDescent="0.25">
      <c r="A230" s="636"/>
      <c r="B230" s="638"/>
      <c r="C230" s="550"/>
      <c r="D230" s="550"/>
      <c r="E230" s="671"/>
      <c r="F230" s="239" t="s">
        <v>116</v>
      </c>
      <c r="G230" s="104"/>
      <c r="H230" s="104"/>
      <c r="I230" s="104"/>
      <c r="J230" s="104"/>
      <c r="K230" s="104"/>
      <c r="L230" s="104"/>
      <c r="M230" s="104">
        <v>453961</v>
      </c>
      <c r="N230" s="104"/>
      <c r="O230" s="104"/>
      <c r="P230" s="104"/>
      <c r="Q230" s="104"/>
      <c r="R230" s="104"/>
      <c r="S230" s="104"/>
      <c r="T230" s="104"/>
      <c r="U230" s="104">
        <v>195079</v>
      </c>
      <c r="V230" s="104"/>
      <c r="W230" s="104"/>
      <c r="X230" s="104"/>
      <c r="Y230" s="104"/>
      <c r="Z230" s="104"/>
      <c r="AA230" s="98">
        <v>453961</v>
      </c>
      <c r="AB230" s="246"/>
      <c r="AC230" s="100">
        <v>5</v>
      </c>
      <c r="AD230" s="101">
        <v>218882</v>
      </c>
      <c r="AE230" s="247" t="s">
        <v>1681</v>
      </c>
      <c r="AF230" s="245"/>
      <c r="AG230" s="245"/>
      <c r="AH230" s="103"/>
      <c r="AI230" s="103"/>
      <c r="AJ230" s="103"/>
      <c r="AK230" s="103"/>
      <c r="AL230" s="103"/>
    </row>
    <row r="231" spans="1:72" s="52" customFormat="1" x14ac:dyDescent="0.25">
      <c r="A231" s="636"/>
      <c r="B231" s="638"/>
      <c r="C231" s="550"/>
      <c r="D231" s="550"/>
      <c r="E231" s="671"/>
      <c r="F231" s="239" t="s">
        <v>118</v>
      </c>
      <c r="G231" s="104"/>
      <c r="H231" s="104"/>
      <c r="I231" s="104"/>
      <c r="J231" s="104"/>
      <c r="K231" s="104"/>
      <c r="L231" s="104"/>
      <c r="M231" s="104"/>
      <c r="N231" s="104"/>
      <c r="O231" s="104"/>
      <c r="P231" s="104"/>
      <c r="Q231" s="104"/>
      <c r="R231" s="104"/>
      <c r="S231" s="104"/>
      <c r="T231" s="104"/>
      <c r="U231" s="104">
        <v>336246</v>
      </c>
      <c r="V231" s="104"/>
      <c r="W231" s="104"/>
      <c r="X231" s="104"/>
      <c r="Y231" s="104"/>
      <c r="Z231" s="104"/>
      <c r="AA231" s="98">
        <v>453961</v>
      </c>
      <c r="AB231" s="246"/>
      <c r="AC231" s="100">
        <v>3</v>
      </c>
      <c r="AD231" s="101">
        <v>117715</v>
      </c>
      <c r="AE231" s="247" t="s">
        <v>1578</v>
      </c>
      <c r="AF231" s="245"/>
      <c r="AG231" s="245"/>
      <c r="AH231" s="103"/>
      <c r="AI231" s="103"/>
      <c r="AJ231" s="103"/>
      <c r="AK231" s="103"/>
      <c r="AL231" s="103"/>
    </row>
    <row r="232" spans="1:72" s="52" customFormat="1" x14ac:dyDescent="0.25">
      <c r="A232" s="636"/>
      <c r="B232" s="638"/>
      <c r="C232" s="550"/>
      <c r="D232" s="550"/>
      <c r="E232" s="671"/>
      <c r="F232" s="239" t="s">
        <v>171</v>
      </c>
      <c r="G232" s="104"/>
      <c r="H232" s="104"/>
      <c r="I232" s="104"/>
      <c r="J232" s="104"/>
      <c r="K232" s="104"/>
      <c r="L232" s="104"/>
      <c r="M232" s="104"/>
      <c r="N232" s="104"/>
      <c r="O232" s="104"/>
      <c r="P232" s="104"/>
      <c r="Q232" s="104"/>
      <c r="R232" s="104"/>
      <c r="S232" s="104"/>
      <c r="T232" s="104"/>
      <c r="U232" s="104"/>
      <c r="V232" s="104"/>
      <c r="W232" s="104"/>
      <c r="X232" s="104"/>
      <c r="Y232" s="104"/>
      <c r="Z232" s="104">
        <v>56745</v>
      </c>
      <c r="AA232" s="98"/>
      <c r="AB232" s="246"/>
      <c r="AC232" s="100"/>
      <c r="AD232" s="101"/>
      <c r="AE232" s="100" t="s">
        <v>1682</v>
      </c>
      <c r="AF232" s="245"/>
      <c r="AG232" s="245"/>
      <c r="AH232" s="103"/>
      <c r="AI232" s="103"/>
      <c r="AJ232" s="103"/>
      <c r="AK232" s="103"/>
      <c r="AL232" s="103"/>
    </row>
    <row r="233" spans="1:72" s="52" customFormat="1" x14ac:dyDescent="0.25">
      <c r="A233" s="636"/>
      <c r="B233" s="638"/>
      <c r="C233" s="550"/>
      <c r="D233" s="550"/>
      <c r="E233" s="671"/>
      <c r="F233" s="239" t="s">
        <v>131</v>
      </c>
      <c r="G233" s="104"/>
      <c r="H233" s="104"/>
      <c r="I233" s="104"/>
      <c r="J233" s="104"/>
      <c r="K233" s="104"/>
      <c r="L233" s="104"/>
      <c r="M233" s="104"/>
      <c r="N233" s="104"/>
      <c r="O233" s="104"/>
      <c r="P233" s="104"/>
      <c r="Q233" s="104"/>
      <c r="R233" s="104"/>
      <c r="S233" s="104"/>
      <c r="T233" s="104"/>
      <c r="U233" s="104"/>
      <c r="V233" s="104"/>
      <c r="W233" s="104"/>
      <c r="X233" s="104"/>
      <c r="Y233" s="104"/>
      <c r="Z233" s="104">
        <v>29183</v>
      </c>
      <c r="AA233" s="98"/>
      <c r="AB233" s="246"/>
      <c r="AC233" s="100"/>
      <c r="AD233" s="101"/>
      <c r="AE233" s="100" t="s">
        <v>1683</v>
      </c>
      <c r="AF233" s="245"/>
      <c r="AG233" s="245"/>
      <c r="AH233" s="103"/>
      <c r="AI233" s="103"/>
      <c r="AJ233" s="103"/>
      <c r="AK233" s="103"/>
      <c r="AL233" s="103"/>
    </row>
    <row r="234" spans="1:72" s="52" customFormat="1" x14ac:dyDescent="0.25">
      <c r="A234" s="636"/>
      <c r="B234" s="638"/>
      <c r="C234" s="550"/>
      <c r="D234" s="550"/>
      <c r="E234" s="671"/>
      <c r="F234" s="239" t="s">
        <v>258</v>
      </c>
      <c r="G234" s="104"/>
      <c r="H234" s="104"/>
      <c r="I234" s="104"/>
      <c r="J234" s="104"/>
      <c r="K234" s="104"/>
      <c r="L234" s="104"/>
      <c r="M234" s="104"/>
      <c r="N234" s="104"/>
      <c r="O234" s="104"/>
      <c r="P234" s="104"/>
      <c r="Q234" s="104"/>
      <c r="R234" s="104"/>
      <c r="S234" s="104"/>
      <c r="T234" s="104"/>
      <c r="U234" s="104"/>
      <c r="V234" s="104"/>
      <c r="W234" s="104"/>
      <c r="X234" s="104">
        <v>136188</v>
      </c>
      <c r="Y234" s="104"/>
      <c r="Z234" s="104"/>
      <c r="AA234" s="98"/>
      <c r="AB234" s="246"/>
      <c r="AC234" s="100"/>
      <c r="AD234" s="101"/>
      <c r="AE234" s="100" t="s">
        <v>1684</v>
      </c>
      <c r="AF234" s="245"/>
      <c r="AG234" s="245"/>
      <c r="AH234" s="103"/>
      <c r="AI234" s="103"/>
      <c r="AJ234" s="103"/>
      <c r="AK234" s="103"/>
      <c r="AL234" s="103"/>
    </row>
    <row r="235" spans="1:72" s="52" customFormat="1" x14ac:dyDescent="0.25">
      <c r="A235" s="636"/>
      <c r="B235" s="638"/>
      <c r="C235" s="550"/>
      <c r="D235" s="550"/>
      <c r="E235" s="671"/>
      <c r="F235" s="239" t="s">
        <v>117</v>
      </c>
      <c r="G235" s="104"/>
      <c r="H235" s="104"/>
      <c r="I235" s="104"/>
      <c r="J235" s="104"/>
      <c r="K235" s="104"/>
      <c r="L235" s="104"/>
      <c r="M235" s="104"/>
      <c r="N235" s="104"/>
      <c r="O235" s="104"/>
      <c r="P235" s="104"/>
      <c r="Q235" s="104"/>
      <c r="R235" s="104"/>
      <c r="S235" s="104"/>
      <c r="T235" s="104"/>
      <c r="U235" s="104"/>
      <c r="V235" s="104"/>
      <c r="W235" s="104"/>
      <c r="X235" s="104"/>
      <c r="Y235" s="104"/>
      <c r="Z235" s="104">
        <v>24319</v>
      </c>
      <c r="AA235" s="98"/>
      <c r="AB235" s="246"/>
      <c r="AC235" s="100"/>
      <c r="AD235" s="101"/>
      <c r="AE235" s="100" t="s">
        <v>1685</v>
      </c>
      <c r="AF235" s="245"/>
      <c r="AG235" s="245"/>
      <c r="AH235" s="103"/>
      <c r="AI235" s="103"/>
      <c r="AJ235" s="103"/>
      <c r="AK235" s="103"/>
      <c r="AL235" s="103"/>
    </row>
    <row r="236" spans="1:72" s="52" customFormat="1" x14ac:dyDescent="0.25">
      <c r="A236" s="672"/>
      <c r="B236" s="673"/>
      <c r="C236" s="551"/>
      <c r="D236" s="551"/>
      <c r="E236" s="674"/>
      <c r="F236" s="248"/>
      <c r="G236" s="249"/>
      <c r="H236" s="249"/>
      <c r="I236" s="249"/>
      <c r="J236" s="249"/>
      <c r="K236" s="249"/>
      <c r="L236" s="249"/>
      <c r="M236" s="249"/>
      <c r="N236" s="249"/>
      <c r="O236" s="249"/>
      <c r="P236" s="249"/>
      <c r="Q236" s="249"/>
      <c r="R236" s="249"/>
      <c r="S236" s="249"/>
      <c r="T236" s="249"/>
      <c r="U236" s="104"/>
      <c r="V236" s="104"/>
      <c r="W236" s="104"/>
      <c r="X236" s="104"/>
      <c r="Y236" s="104">
        <v>35668</v>
      </c>
      <c r="Z236" s="104"/>
      <c r="AA236" s="98"/>
      <c r="AB236" s="246"/>
      <c r="AC236" s="100"/>
      <c r="AD236" s="101"/>
      <c r="AE236" s="100" t="s">
        <v>1686</v>
      </c>
      <c r="AF236" s="250"/>
      <c r="AG236" s="250"/>
      <c r="AH236" s="102"/>
      <c r="AI236" s="102"/>
      <c r="AJ236" s="102"/>
      <c r="AK236" s="102"/>
      <c r="AL236" s="102"/>
    </row>
    <row r="237" spans="1:72" s="52" customFormat="1" x14ac:dyDescent="0.25">
      <c r="A237" s="181"/>
      <c r="B237" s="182" t="s">
        <v>16</v>
      </c>
      <c r="C237" s="183"/>
      <c r="D237" s="82"/>
      <c r="E237" s="82"/>
      <c r="F237" s="184"/>
      <c r="G237" s="143"/>
      <c r="H237" s="143"/>
      <c r="I237" s="143"/>
      <c r="J237" s="143"/>
      <c r="K237" s="143"/>
      <c r="L237" s="143"/>
      <c r="M237" s="143"/>
      <c r="N237" s="143"/>
      <c r="O237" s="143"/>
      <c r="P237" s="249"/>
      <c r="Q237" s="249"/>
      <c r="R237" s="249"/>
      <c r="S237" s="249"/>
      <c r="T237" s="249"/>
      <c r="U237" s="249"/>
      <c r="V237" s="249"/>
      <c r="W237" s="249"/>
      <c r="X237" s="249"/>
      <c r="Y237" s="249"/>
      <c r="Z237" s="249"/>
      <c r="AA237" s="144">
        <f>SUM(AA229:AA236)</f>
        <v>1167329</v>
      </c>
      <c r="AB237" s="145">
        <f>AA237/E229</f>
        <v>0.65827232501236621</v>
      </c>
      <c r="AC237" s="136"/>
      <c r="AD237" s="137"/>
      <c r="AE237" s="136"/>
      <c r="AF237" s="126"/>
      <c r="AG237" s="126"/>
    </row>
    <row r="238" spans="1:72" s="53" customFormat="1" ht="15" customHeight="1" x14ac:dyDescent="0.25">
      <c r="A238" s="635">
        <v>23</v>
      </c>
      <c r="B238" s="637" t="s">
        <v>119</v>
      </c>
      <c r="C238" s="549" t="s">
        <v>106</v>
      </c>
      <c r="D238" s="552" t="s">
        <v>931</v>
      </c>
      <c r="E238" s="670">
        <v>3613253.19</v>
      </c>
      <c r="F238" s="239" t="s">
        <v>107</v>
      </c>
      <c r="G238" s="104"/>
      <c r="H238" s="104">
        <v>50000</v>
      </c>
      <c r="I238" s="104"/>
      <c r="J238" s="104"/>
      <c r="K238" s="104"/>
      <c r="L238" s="104"/>
      <c r="M238" s="104"/>
      <c r="N238" s="104">
        <v>61582</v>
      </c>
      <c r="O238" s="104"/>
      <c r="P238" s="104"/>
      <c r="Q238" s="104"/>
      <c r="R238" s="104"/>
      <c r="S238" s="104"/>
      <c r="T238" s="104"/>
      <c r="U238" s="104"/>
      <c r="V238" s="104"/>
      <c r="W238" s="104">
        <v>61581.78</v>
      </c>
      <c r="X238" s="104"/>
      <c r="Y238" s="104"/>
      <c r="Z238" s="104"/>
      <c r="AA238" s="98">
        <v>61582</v>
      </c>
      <c r="AB238" s="246"/>
      <c r="AC238" s="100">
        <v>0</v>
      </c>
      <c r="AD238" s="101">
        <v>0</v>
      </c>
      <c r="AE238" s="100" t="s">
        <v>1603</v>
      </c>
      <c r="AF238" s="245"/>
      <c r="AG238" s="245"/>
      <c r="AH238" s="99"/>
      <c r="AI238" s="99"/>
      <c r="AJ238" s="99"/>
      <c r="AK238" s="99"/>
      <c r="AL238" s="99"/>
      <c r="AM238" s="99"/>
      <c r="AN238" s="99"/>
      <c r="AO238" s="99"/>
      <c r="AP238" s="99"/>
      <c r="AQ238" s="99"/>
      <c r="AR238" s="99"/>
      <c r="AS238" s="99"/>
      <c r="AT238" s="99"/>
      <c r="AU238" s="99"/>
      <c r="AV238" s="99"/>
      <c r="AW238" s="99"/>
      <c r="AX238" s="99"/>
      <c r="AY238" s="99"/>
      <c r="AZ238" s="99"/>
      <c r="BA238" s="99"/>
      <c r="BB238" s="99"/>
      <c r="BC238" s="99"/>
      <c r="BD238" s="99"/>
      <c r="BE238" s="99"/>
      <c r="BF238" s="99"/>
      <c r="BG238" s="99"/>
      <c r="BH238" s="99"/>
      <c r="BI238" s="99"/>
      <c r="BJ238" s="99"/>
      <c r="BK238" s="99"/>
      <c r="BL238" s="99"/>
      <c r="BM238" s="99"/>
      <c r="BN238" s="99"/>
      <c r="BO238" s="99"/>
      <c r="BP238" s="99"/>
      <c r="BQ238" s="99"/>
      <c r="BR238" s="99"/>
      <c r="BS238" s="99"/>
      <c r="BT238" s="99"/>
    </row>
    <row r="239" spans="1:72" s="53" customFormat="1" x14ac:dyDescent="0.25">
      <c r="A239" s="636"/>
      <c r="B239" s="638"/>
      <c r="C239" s="550"/>
      <c r="D239" s="553"/>
      <c r="E239" s="671"/>
      <c r="F239" s="239" t="s">
        <v>24</v>
      </c>
      <c r="G239" s="104"/>
      <c r="H239" s="104">
        <v>78000</v>
      </c>
      <c r="I239" s="104"/>
      <c r="J239" s="104"/>
      <c r="K239" s="104"/>
      <c r="L239" s="104"/>
      <c r="M239" s="104"/>
      <c r="N239" s="104">
        <v>281225</v>
      </c>
      <c r="O239" s="104"/>
      <c r="P239" s="104"/>
      <c r="Q239" s="104"/>
      <c r="R239" s="104"/>
      <c r="S239" s="104"/>
      <c r="T239" s="104"/>
      <c r="U239" s="104"/>
      <c r="V239" s="104"/>
      <c r="W239" s="104">
        <v>361225.28</v>
      </c>
      <c r="X239" s="104"/>
      <c r="Y239" s="104"/>
      <c r="Z239" s="104"/>
      <c r="AA239" s="98">
        <v>361225</v>
      </c>
      <c r="AB239" s="246"/>
      <c r="AC239" s="100">
        <v>1</v>
      </c>
      <c r="AD239" s="101">
        <v>39000</v>
      </c>
      <c r="AE239" s="100" t="s">
        <v>1700</v>
      </c>
      <c r="AF239" s="245"/>
      <c r="AG239" s="245"/>
      <c r="AH239" s="99"/>
      <c r="AI239" s="99"/>
      <c r="AJ239" s="99"/>
      <c r="AK239" s="99"/>
      <c r="AL239" s="99"/>
      <c r="AM239" s="99"/>
      <c r="AN239" s="99"/>
      <c r="AO239" s="99"/>
      <c r="AP239" s="99"/>
      <c r="AQ239" s="99"/>
      <c r="AR239" s="99"/>
      <c r="AS239" s="99"/>
      <c r="AT239" s="99"/>
      <c r="AU239" s="99"/>
      <c r="AV239" s="99"/>
      <c r="AW239" s="99"/>
      <c r="AX239" s="99"/>
      <c r="AY239" s="99"/>
      <c r="AZ239" s="99"/>
      <c r="BA239" s="99"/>
      <c r="BB239" s="99"/>
      <c r="BC239" s="99"/>
      <c r="BD239" s="99"/>
      <c r="BE239" s="99"/>
      <c r="BF239" s="99"/>
      <c r="BG239" s="99"/>
      <c r="BH239" s="99"/>
      <c r="BI239" s="99"/>
      <c r="BJ239" s="99"/>
      <c r="BK239" s="99"/>
      <c r="BL239" s="99"/>
      <c r="BM239" s="99"/>
      <c r="BN239" s="99"/>
      <c r="BO239" s="99"/>
      <c r="BP239" s="99"/>
      <c r="BQ239" s="99"/>
      <c r="BR239" s="99"/>
      <c r="BS239" s="99"/>
      <c r="BT239" s="99"/>
    </row>
    <row r="240" spans="1:72" s="53" customFormat="1" x14ac:dyDescent="0.25">
      <c r="A240" s="636"/>
      <c r="B240" s="638"/>
      <c r="C240" s="550"/>
      <c r="D240" s="553"/>
      <c r="E240" s="671"/>
      <c r="F240" s="239" t="s">
        <v>35</v>
      </c>
      <c r="G240" s="104"/>
      <c r="H240" s="104"/>
      <c r="I240" s="104"/>
      <c r="J240" s="104"/>
      <c r="K240" s="104"/>
      <c r="L240" s="104"/>
      <c r="M240" s="104"/>
      <c r="N240" s="104">
        <v>147796</v>
      </c>
      <c r="O240" s="104"/>
      <c r="P240" s="104"/>
      <c r="Q240" s="104"/>
      <c r="R240" s="104"/>
      <c r="S240" s="104"/>
      <c r="T240" s="104"/>
      <c r="U240" s="104"/>
      <c r="V240" s="104"/>
      <c r="W240" s="104">
        <v>147796.28</v>
      </c>
      <c r="X240" s="104"/>
      <c r="Y240" s="104"/>
      <c r="Z240" s="104"/>
      <c r="AA240" s="98">
        <v>147796</v>
      </c>
      <c r="AB240" s="246"/>
      <c r="AC240" s="100">
        <v>1</v>
      </c>
      <c r="AD240" s="101">
        <v>17866</v>
      </c>
      <c r="AE240" s="100" t="s">
        <v>1701</v>
      </c>
      <c r="AF240" s="245"/>
      <c r="AG240" s="245"/>
      <c r="AH240" s="99"/>
      <c r="AI240" s="99"/>
      <c r="AJ240" s="99"/>
      <c r="AK240" s="99"/>
      <c r="AL240" s="99"/>
      <c r="AM240" s="99"/>
      <c r="AN240" s="99"/>
      <c r="AO240" s="99"/>
      <c r="AP240" s="99"/>
      <c r="AQ240" s="99"/>
      <c r="AR240" s="99"/>
      <c r="AS240" s="99"/>
      <c r="AT240" s="99"/>
      <c r="AU240" s="99"/>
      <c r="AV240" s="99"/>
      <c r="AW240" s="99"/>
      <c r="AX240" s="99"/>
      <c r="AY240" s="99"/>
      <c r="AZ240" s="99"/>
      <c r="BA240" s="99"/>
      <c r="BB240" s="99"/>
      <c r="BC240" s="99"/>
      <c r="BD240" s="99"/>
      <c r="BE240" s="99"/>
      <c r="BF240" s="99"/>
      <c r="BG240" s="99"/>
      <c r="BH240" s="99"/>
      <c r="BI240" s="99"/>
      <c r="BJ240" s="99"/>
      <c r="BK240" s="99"/>
      <c r="BL240" s="99"/>
      <c r="BM240" s="99"/>
      <c r="BN240" s="99"/>
      <c r="BO240" s="99"/>
      <c r="BP240" s="99"/>
      <c r="BQ240" s="99"/>
      <c r="BR240" s="99"/>
      <c r="BS240" s="99"/>
      <c r="BT240" s="99"/>
    </row>
    <row r="241" spans="1:72" s="53" customFormat="1" x14ac:dyDescent="0.25">
      <c r="A241" s="636"/>
      <c r="B241" s="638"/>
      <c r="C241" s="550"/>
      <c r="D241" s="553"/>
      <c r="E241" s="671"/>
      <c r="F241" s="239" t="s">
        <v>112</v>
      </c>
      <c r="G241" s="104"/>
      <c r="H241" s="104"/>
      <c r="I241" s="104"/>
      <c r="J241" s="104"/>
      <c r="K241" s="104"/>
      <c r="L241" s="104"/>
      <c r="M241" s="104"/>
      <c r="N241" s="104"/>
      <c r="O241" s="104"/>
      <c r="P241" s="104"/>
      <c r="Q241" s="104"/>
      <c r="R241" s="104"/>
      <c r="S241" s="104"/>
      <c r="T241" s="104"/>
      <c r="U241" s="104"/>
      <c r="V241" s="104"/>
      <c r="W241" s="104"/>
      <c r="X241" s="104"/>
      <c r="Y241" s="104"/>
      <c r="Z241" s="104"/>
      <c r="AA241" s="98">
        <v>0</v>
      </c>
      <c r="AB241" s="246"/>
      <c r="AC241" s="100">
        <v>0</v>
      </c>
      <c r="AD241" s="101">
        <v>0</v>
      </c>
      <c r="AE241" s="100" t="s">
        <v>1702</v>
      </c>
      <c r="AF241" s="245"/>
      <c r="AG241" s="245"/>
      <c r="AH241" s="99"/>
      <c r="AI241" s="99"/>
      <c r="AJ241" s="99"/>
      <c r="AK241" s="99"/>
      <c r="AL241" s="99"/>
      <c r="AM241" s="99"/>
      <c r="AN241" s="99"/>
      <c r="AO241" s="99"/>
      <c r="AP241" s="99"/>
      <c r="AQ241" s="99"/>
      <c r="AR241" s="99"/>
      <c r="AS241" s="99"/>
      <c r="AT241" s="99"/>
      <c r="AU241" s="99"/>
      <c r="AV241" s="99"/>
      <c r="AW241" s="99"/>
      <c r="AX241" s="99"/>
      <c r="AY241" s="99"/>
      <c r="AZ241" s="99"/>
      <c r="BA241" s="99"/>
      <c r="BB241" s="99"/>
      <c r="BC241" s="99"/>
      <c r="BD241" s="99"/>
      <c r="BE241" s="99"/>
      <c r="BF241" s="99"/>
      <c r="BG241" s="99"/>
      <c r="BH241" s="99"/>
      <c r="BI241" s="99"/>
      <c r="BJ241" s="99"/>
      <c r="BK241" s="99"/>
      <c r="BL241" s="99"/>
      <c r="BM241" s="99"/>
      <c r="BN241" s="99"/>
      <c r="BO241" s="99"/>
      <c r="BP241" s="99"/>
      <c r="BQ241" s="99"/>
      <c r="BR241" s="99"/>
      <c r="BS241" s="99"/>
      <c r="BT241" s="99"/>
    </row>
    <row r="242" spans="1:72" s="53" customFormat="1" x14ac:dyDescent="0.25">
      <c r="A242" s="636"/>
      <c r="B242" s="638"/>
      <c r="C242" s="550"/>
      <c r="D242" s="553"/>
      <c r="E242" s="671"/>
      <c r="F242" s="239" t="s">
        <v>51</v>
      </c>
      <c r="G242" s="104"/>
      <c r="H242" s="104"/>
      <c r="I242" s="104"/>
      <c r="J242" s="104"/>
      <c r="K242" s="104"/>
      <c r="L242" s="104"/>
      <c r="M242" s="104"/>
      <c r="N242" s="104">
        <v>862145</v>
      </c>
      <c r="O242" s="104"/>
      <c r="P242" s="104"/>
      <c r="Q242" s="104"/>
      <c r="R242" s="104"/>
      <c r="S242" s="104"/>
      <c r="T242" s="104"/>
      <c r="U242" s="104"/>
      <c r="V242" s="104"/>
      <c r="W242" s="104">
        <v>505946.21</v>
      </c>
      <c r="X242" s="104"/>
      <c r="Y242" s="104"/>
      <c r="Z242" s="104"/>
      <c r="AA242" s="98">
        <v>862145</v>
      </c>
      <c r="AB242" s="246"/>
      <c r="AC242" s="100">
        <v>6</v>
      </c>
      <c r="AD242" s="101">
        <v>356155</v>
      </c>
      <c r="AE242" s="100" t="s">
        <v>1703</v>
      </c>
      <c r="AF242" s="245"/>
      <c r="AG242" s="245"/>
      <c r="AH242" s="99"/>
      <c r="AI242" s="99"/>
      <c r="AJ242" s="99"/>
      <c r="AK242" s="99"/>
      <c r="AL242" s="99"/>
      <c r="AM242" s="99"/>
      <c r="AN242" s="99"/>
      <c r="AO242" s="99"/>
      <c r="AP242" s="99"/>
      <c r="AQ242" s="99"/>
      <c r="AR242" s="99"/>
      <c r="AS242" s="99"/>
      <c r="AT242" s="99"/>
      <c r="AU242" s="99"/>
      <c r="AV242" s="99"/>
      <c r="AW242" s="99"/>
      <c r="AX242" s="99"/>
      <c r="AY242" s="99"/>
      <c r="AZ242" s="99"/>
      <c r="BA242" s="99"/>
      <c r="BB242" s="99"/>
      <c r="BC242" s="99"/>
      <c r="BD242" s="99"/>
      <c r="BE242" s="99"/>
      <c r="BF242" s="99"/>
      <c r="BG242" s="99"/>
      <c r="BH242" s="99"/>
      <c r="BI242" s="99"/>
      <c r="BJ242" s="99"/>
      <c r="BK242" s="99"/>
      <c r="BL242" s="99"/>
      <c r="BM242" s="99"/>
      <c r="BN242" s="99"/>
      <c r="BO242" s="99"/>
      <c r="BP242" s="99"/>
      <c r="BQ242" s="99"/>
      <c r="BR242" s="99"/>
      <c r="BS242" s="99"/>
      <c r="BT242" s="99"/>
    </row>
    <row r="243" spans="1:72" s="53" customFormat="1" x14ac:dyDescent="0.25">
      <c r="A243" s="636"/>
      <c r="B243" s="638"/>
      <c r="C243" s="550"/>
      <c r="D243" s="553"/>
      <c r="E243" s="671"/>
      <c r="F243" s="239" t="s">
        <v>76</v>
      </c>
      <c r="G243" s="104"/>
      <c r="H243" s="104">
        <v>27000</v>
      </c>
      <c r="I243" s="104"/>
      <c r="J243" s="104"/>
      <c r="K243" s="104"/>
      <c r="L243" s="104"/>
      <c r="M243" s="104"/>
      <c r="N243" s="104">
        <v>169966</v>
      </c>
      <c r="O243" s="104"/>
      <c r="P243" s="104"/>
      <c r="Q243" s="104"/>
      <c r="R243" s="104"/>
      <c r="S243" s="104"/>
      <c r="T243" s="104"/>
      <c r="U243" s="104"/>
      <c r="V243" s="104"/>
      <c r="W243" s="104"/>
      <c r="X243" s="104"/>
      <c r="Y243" s="104"/>
      <c r="Z243" s="104"/>
      <c r="AA243" s="98">
        <v>169966</v>
      </c>
      <c r="AB243" s="246"/>
      <c r="AC243" s="100">
        <v>3</v>
      </c>
      <c r="AD243" s="101">
        <v>39402</v>
      </c>
      <c r="AE243" s="100" t="s">
        <v>1704</v>
      </c>
      <c r="AF243" s="245"/>
      <c r="AG243" s="245"/>
      <c r="AH243" s="99"/>
      <c r="AI243" s="99"/>
      <c r="AJ243" s="99"/>
      <c r="AK243" s="99"/>
      <c r="AL243" s="99"/>
      <c r="AM243" s="99"/>
      <c r="AN243" s="99"/>
      <c r="AO243" s="99"/>
      <c r="AP243" s="99"/>
      <c r="AQ243" s="99"/>
      <c r="AR243" s="99"/>
      <c r="AS243" s="99"/>
      <c r="AT243" s="99"/>
      <c r="AU243" s="99"/>
      <c r="AV243" s="99"/>
      <c r="AW243" s="99"/>
      <c r="AX243" s="99"/>
      <c r="AY243" s="99"/>
      <c r="AZ243" s="99"/>
      <c r="BA243" s="99"/>
      <c r="BB243" s="99"/>
      <c r="BC243" s="99"/>
      <c r="BD243" s="99"/>
      <c r="BE243" s="99"/>
      <c r="BF243" s="99"/>
      <c r="BG243" s="99"/>
      <c r="BH243" s="99"/>
      <c r="BI243" s="99"/>
      <c r="BJ243" s="99"/>
      <c r="BK243" s="99"/>
      <c r="BL243" s="99"/>
      <c r="BM243" s="99"/>
      <c r="BN243" s="99"/>
      <c r="BO243" s="99"/>
      <c r="BP243" s="99"/>
      <c r="BQ243" s="99"/>
      <c r="BR243" s="99"/>
      <c r="BS243" s="99"/>
      <c r="BT243" s="99"/>
    </row>
    <row r="244" spans="1:72" s="53" customFormat="1" x14ac:dyDescent="0.25">
      <c r="A244" s="636"/>
      <c r="B244" s="638"/>
      <c r="C244" s="550"/>
      <c r="D244" s="553"/>
      <c r="E244" s="671"/>
      <c r="F244" s="239" t="s">
        <v>53</v>
      </c>
      <c r="G244" s="104"/>
      <c r="H244" s="104">
        <v>600000</v>
      </c>
      <c r="I244" s="104"/>
      <c r="J244" s="104"/>
      <c r="K244" s="104"/>
      <c r="L244" s="104"/>
      <c r="M244" s="104"/>
      <c r="N244" s="104">
        <v>833410</v>
      </c>
      <c r="O244" s="104"/>
      <c r="P244" s="104"/>
      <c r="Q244" s="104"/>
      <c r="R244" s="104"/>
      <c r="S244" s="104"/>
      <c r="T244" s="104"/>
      <c r="U244" s="104"/>
      <c r="V244" s="104"/>
      <c r="W244" s="104">
        <v>362084.93</v>
      </c>
      <c r="X244" s="104"/>
      <c r="Y244" s="104"/>
      <c r="Z244" s="104"/>
      <c r="AA244" s="98">
        <v>1347410</v>
      </c>
      <c r="AB244" s="246"/>
      <c r="AC244" s="100">
        <v>16</v>
      </c>
      <c r="AD244" s="101">
        <v>1061339</v>
      </c>
      <c r="AE244" s="100" t="s">
        <v>1705</v>
      </c>
      <c r="AF244" s="245"/>
      <c r="AG244" s="245"/>
      <c r="AH244" s="99"/>
      <c r="AI244" s="99"/>
      <c r="AJ244" s="99"/>
      <c r="AK244" s="99"/>
      <c r="AL244" s="99"/>
      <c r="AM244" s="99"/>
      <c r="AN244" s="99"/>
      <c r="AO244" s="99"/>
      <c r="AP244" s="99"/>
      <c r="AQ244" s="99"/>
      <c r="AR244" s="99"/>
      <c r="AS244" s="99"/>
      <c r="AT244" s="99"/>
      <c r="AU244" s="99"/>
      <c r="AV244" s="99"/>
      <c r="AW244" s="99"/>
      <c r="AX244" s="99"/>
      <c r="AY244" s="99"/>
      <c r="AZ244" s="99"/>
      <c r="BA244" s="99"/>
      <c r="BB244" s="99"/>
      <c r="BC244" s="99"/>
      <c r="BD244" s="99"/>
      <c r="BE244" s="99"/>
      <c r="BF244" s="99"/>
      <c r="BG244" s="99"/>
      <c r="BH244" s="99"/>
      <c r="BI244" s="99"/>
      <c r="BJ244" s="99"/>
      <c r="BK244" s="99"/>
      <c r="BL244" s="99"/>
      <c r="BM244" s="99"/>
      <c r="BN244" s="99"/>
      <c r="BO244" s="99"/>
      <c r="BP244" s="99"/>
      <c r="BQ244" s="99"/>
      <c r="BR244" s="99"/>
      <c r="BS244" s="99"/>
      <c r="BT244" s="99"/>
    </row>
    <row r="245" spans="1:72" s="53" customFormat="1" x14ac:dyDescent="0.25">
      <c r="A245" s="636"/>
      <c r="B245" s="638"/>
      <c r="C245" s="550"/>
      <c r="D245" s="550"/>
      <c r="E245" s="671"/>
      <c r="F245" s="239" t="s">
        <v>54</v>
      </c>
      <c r="G245" s="104"/>
      <c r="H245" s="104"/>
      <c r="I245" s="104"/>
      <c r="J245" s="104"/>
      <c r="K245" s="104"/>
      <c r="L245" s="104"/>
      <c r="M245" s="104"/>
      <c r="N245" s="104"/>
      <c r="O245" s="104"/>
      <c r="P245" s="104"/>
      <c r="Q245" s="104"/>
      <c r="R245" s="104"/>
      <c r="S245" s="104"/>
      <c r="T245" s="104"/>
      <c r="U245" s="104"/>
      <c r="V245" s="104"/>
      <c r="W245" s="104">
        <v>36582.559999999998</v>
      </c>
      <c r="X245" s="104"/>
      <c r="Y245" s="104"/>
      <c r="Z245" s="104"/>
      <c r="AA245" s="98">
        <v>0</v>
      </c>
      <c r="AB245" s="246"/>
      <c r="AC245" s="100">
        <v>0</v>
      </c>
      <c r="AD245" s="101">
        <v>0</v>
      </c>
      <c r="AE245" s="100" t="s">
        <v>1706</v>
      </c>
      <c r="AF245" s="245"/>
      <c r="AG245" s="245"/>
      <c r="AH245" s="99"/>
      <c r="AI245" s="99"/>
      <c r="AJ245" s="99"/>
      <c r="AK245" s="99"/>
      <c r="AL245" s="99"/>
      <c r="AM245" s="99"/>
      <c r="AN245" s="99"/>
      <c r="AO245" s="99"/>
      <c r="AP245" s="99"/>
      <c r="AQ245" s="99"/>
      <c r="AR245" s="99"/>
      <c r="AS245" s="99"/>
      <c r="AT245" s="99"/>
      <c r="AU245" s="99"/>
      <c r="AV245" s="99"/>
      <c r="AW245" s="99"/>
      <c r="AX245" s="99"/>
      <c r="AY245" s="99"/>
      <c r="AZ245" s="99"/>
      <c r="BA245" s="99"/>
      <c r="BB245" s="99"/>
      <c r="BC245" s="99"/>
      <c r="BD245" s="99"/>
      <c r="BE245" s="99"/>
      <c r="BF245" s="99"/>
      <c r="BG245" s="99"/>
      <c r="BH245" s="99"/>
      <c r="BI245" s="99"/>
      <c r="BJ245" s="99"/>
      <c r="BK245" s="99"/>
      <c r="BL245" s="99"/>
      <c r="BM245" s="99"/>
      <c r="BN245" s="99"/>
      <c r="BO245" s="99"/>
      <c r="BP245" s="99"/>
      <c r="BQ245" s="99"/>
      <c r="BR245" s="99"/>
      <c r="BS245" s="99"/>
      <c r="BT245" s="99"/>
    </row>
    <row r="246" spans="1:72" s="52" customFormat="1" x14ac:dyDescent="0.25">
      <c r="A246" s="251"/>
      <c r="B246" s="252" t="s">
        <v>16</v>
      </c>
      <c r="C246" s="97"/>
      <c r="D246" s="253"/>
      <c r="E246" s="97"/>
      <c r="F246" s="254"/>
      <c r="G246" s="255"/>
      <c r="H246" s="255"/>
      <c r="I246" s="255"/>
      <c r="J246" s="255"/>
      <c r="K246" s="255"/>
      <c r="L246" s="255"/>
      <c r="M246" s="255"/>
      <c r="N246" s="255"/>
      <c r="O246" s="255"/>
      <c r="P246" s="255"/>
      <c r="Q246" s="255"/>
      <c r="R246" s="255"/>
      <c r="S246" s="255"/>
      <c r="T246" s="255"/>
      <c r="U246" s="255"/>
      <c r="V246" s="255"/>
      <c r="W246" s="255"/>
      <c r="X246" s="255"/>
      <c r="Y246" s="255"/>
      <c r="Z246" s="255"/>
      <c r="AA246" s="256">
        <v>2950124</v>
      </c>
      <c r="AB246" s="257">
        <v>0.81647309083258568</v>
      </c>
      <c r="AC246" s="258"/>
      <c r="AD246" s="259"/>
      <c r="AE246" s="258"/>
      <c r="AF246" s="260"/>
      <c r="AG246" s="260"/>
      <c r="AH246" s="96"/>
      <c r="AI246" s="96"/>
      <c r="AJ246" s="96"/>
      <c r="AK246" s="96"/>
      <c r="AL246" s="96"/>
      <c r="AM246" s="96"/>
      <c r="AN246" s="96"/>
      <c r="AO246" s="96"/>
      <c r="AP246" s="96"/>
      <c r="AQ246" s="96"/>
      <c r="AR246" s="96"/>
      <c r="AS246" s="96"/>
      <c r="AT246" s="96"/>
      <c r="AU246" s="96"/>
      <c r="AV246" s="96"/>
      <c r="AW246" s="96"/>
      <c r="AX246" s="96"/>
      <c r="AY246" s="96"/>
      <c r="AZ246" s="96"/>
      <c r="BA246" s="96"/>
      <c r="BB246" s="96"/>
      <c r="BC246" s="96"/>
      <c r="BD246" s="96"/>
      <c r="BE246" s="96"/>
      <c r="BF246" s="96"/>
      <c r="BG246" s="96"/>
      <c r="BH246" s="96"/>
      <c r="BI246" s="96"/>
      <c r="BJ246" s="96"/>
      <c r="BK246" s="96"/>
      <c r="BL246" s="96"/>
      <c r="BM246" s="96"/>
      <c r="BN246" s="96"/>
      <c r="BO246" s="96"/>
      <c r="BP246" s="96"/>
      <c r="BQ246" s="96"/>
      <c r="BR246" s="96"/>
      <c r="BS246" s="96"/>
      <c r="BT246" s="96"/>
    </row>
    <row r="247" spans="1:72" s="52" customFormat="1" x14ac:dyDescent="0.25">
      <c r="A247" s="513">
        <v>24</v>
      </c>
      <c r="B247" s="510" t="s">
        <v>120</v>
      </c>
      <c r="C247" s="516" t="s">
        <v>102</v>
      </c>
      <c r="D247" s="522" t="s">
        <v>913</v>
      </c>
      <c r="E247" s="519">
        <v>1304609.31</v>
      </c>
      <c r="F247" s="132" t="s">
        <v>21</v>
      </c>
      <c r="G247" s="79"/>
      <c r="H247" s="79"/>
      <c r="I247" s="79"/>
      <c r="J247" s="79"/>
      <c r="K247" s="79">
        <v>363950</v>
      </c>
      <c r="L247" s="79"/>
      <c r="M247" s="79"/>
      <c r="N247" s="79"/>
      <c r="O247" s="79"/>
      <c r="P247" s="79"/>
      <c r="Q247" s="79"/>
      <c r="R247" s="79"/>
      <c r="S247" s="79"/>
      <c r="T247" s="79"/>
      <c r="U247" s="79"/>
      <c r="V247" s="79"/>
      <c r="W247" s="79"/>
      <c r="X247" s="79"/>
      <c r="Y247" s="79"/>
      <c r="Z247" s="79"/>
      <c r="AA247" s="261">
        <v>363950</v>
      </c>
      <c r="AB247" s="175"/>
      <c r="AC247" s="136">
        <v>5</v>
      </c>
      <c r="AD247" s="137">
        <v>347117.6</v>
      </c>
      <c r="AE247" s="136" t="s">
        <v>1600</v>
      </c>
      <c r="AF247" s="126"/>
      <c r="AG247" s="126"/>
    </row>
    <row r="248" spans="1:72" s="52" customFormat="1" x14ac:dyDescent="0.25">
      <c r="A248" s="514"/>
      <c r="B248" s="511"/>
      <c r="C248" s="517"/>
      <c r="D248" s="577"/>
      <c r="E248" s="520"/>
      <c r="F248" s="132" t="s">
        <v>27</v>
      </c>
      <c r="G248" s="79"/>
      <c r="H248" s="79"/>
      <c r="I248" s="79"/>
      <c r="J248" s="79"/>
      <c r="K248" s="79">
        <v>50000</v>
      </c>
      <c r="L248" s="79"/>
      <c r="M248" s="79"/>
      <c r="N248" s="79"/>
      <c r="O248" s="79"/>
      <c r="P248" s="79"/>
      <c r="Q248" s="79"/>
      <c r="R248" s="79"/>
      <c r="S248" s="79"/>
      <c r="T248" s="79">
        <v>50000</v>
      </c>
      <c r="U248" s="79"/>
      <c r="V248" s="79"/>
      <c r="W248" s="79"/>
      <c r="X248" s="79"/>
      <c r="Y248" s="79"/>
      <c r="Z248" s="79"/>
      <c r="AA248" s="261">
        <v>100000</v>
      </c>
      <c r="AB248" s="175"/>
      <c r="AC248" s="136">
        <v>1</v>
      </c>
      <c r="AD248" s="137">
        <v>50000</v>
      </c>
      <c r="AE248" s="136" t="s">
        <v>1601</v>
      </c>
      <c r="AF248" s="126"/>
      <c r="AG248" s="126"/>
    </row>
    <row r="249" spans="1:72" s="52" customFormat="1" x14ac:dyDescent="0.25">
      <c r="A249" s="514"/>
      <c r="B249" s="511"/>
      <c r="C249" s="517"/>
      <c r="D249" s="577"/>
      <c r="E249" s="520"/>
      <c r="F249" s="132" t="s">
        <v>54</v>
      </c>
      <c r="G249" s="79"/>
      <c r="H249" s="79"/>
      <c r="I249" s="79"/>
      <c r="J249" s="79"/>
      <c r="K249" s="79"/>
      <c r="L249" s="79">
        <v>10000</v>
      </c>
      <c r="M249" s="79"/>
      <c r="N249" s="79"/>
      <c r="O249" s="79"/>
      <c r="P249" s="79"/>
      <c r="Q249" s="79"/>
      <c r="R249" s="79"/>
      <c r="S249" s="79"/>
      <c r="T249" s="79"/>
      <c r="U249" s="79"/>
      <c r="V249" s="79"/>
      <c r="W249" s="79">
        <v>10000</v>
      </c>
      <c r="X249" s="79"/>
      <c r="Y249" s="79"/>
      <c r="Z249" s="79"/>
      <c r="AA249" s="261">
        <v>10000</v>
      </c>
      <c r="AB249" s="175"/>
      <c r="AC249" s="136"/>
      <c r="AD249" s="137"/>
      <c r="AE249" s="136" t="s">
        <v>1274</v>
      </c>
      <c r="AF249" s="126"/>
      <c r="AG249" s="126"/>
    </row>
    <row r="250" spans="1:72" s="52" customFormat="1" x14ac:dyDescent="0.25">
      <c r="A250" s="514"/>
      <c r="B250" s="511"/>
      <c r="C250" s="517"/>
      <c r="D250" s="577"/>
      <c r="E250" s="520"/>
      <c r="F250" s="132" t="s">
        <v>121</v>
      </c>
      <c r="G250" s="79"/>
      <c r="H250" s="79"/>
      <c r="I250" s="79"/>
      <c r="J250" s="79"/>
      <c r="K250" s="79"/>
      <c r="L250" s="79"/>
      <c r="M250" s="79">
        <v>45000</v>
      </c>
      <c r="N250" s="79"/>
      <c r="O250" s="79"/>
      <c r="P250" s="79"/>
      <c r="Q250" s="79"/>
      <c r="R250" s="79"/>
      <c r="S250" s="79"/>
      <c r="T250" s="79"/>
      <c r="U250" s="79"/>
      <c r="V250" s="79"/>
      <c r="W250" s="79">
        <v>45000</v>
      </c>
      <c r="X250" s="79"/>
      <c r="Y250" s="79"/>
      <c r="Z250" s="79"/>
      <c r="AA250" s="261">
        <v>45000</v>
      </c>
      <c r="AB250" s="175"/>
      <c r="AC250" s="136"/>
      <c r="AD250" s="137"/>
      <c r="AE250" s="136" t="s">
        <v>1274</v>
      </c>
      <c r="AF250" s="126"/>
      <c r="AG250" s="126"/>
    </row>
    <row r="251" spans="1:72" s="52" customFormat="1" x14ac:dyDescent="0.25">
      <c r="A251" s="514"/>
      <c r="B251" s="511"/>
      <c r="C251" s="517"/>
      <c r="D251" s="577"/>
      <c r="E251" s="520"/>
      <c r="F251" s="132" t="s">
        <v>53</v>
      </c>
      <c r="G251" s="79"/>
      <c r="H251" s="79"/>
      <c r="I251" s="79"/>
      <c r="J251" s="79"/>
      <c r="K251" s="79"/>
      <c r="L251" s="79">
        <v>25000</v>
      </c>
      <c r="M251" s="79"/>
      <c r="N251" s="79"/>
      <c r="O251" s="79"/>
      <c r="P251" s="79"/>
      <c r="Q251" s="79"/>
      <c r="R251" s="79"/>
      <c r="S251" s="79"/>
      <c r="T251" s="79"/>
      <c r="U251" s="79"/>
      <c r="V251" s="79"/>
      <c r="W251" s="79">
        <v>25000</v>
      </c>
      <c r="X251" s="79"/>
      <c r="Y251" s="79"/>
      <c r="Z251" s="79"/>
      <c r="AA251" s="261">
        <v>25000</v>
      </c>
      <c r="AB251" s="175"/>
      <c r="AC251" s="136"/>
      <c r="AD251" s="137"/>
      <c r="AE251" s="136" t="s">
        <v>1274</v>
      </c>
      <c r="AF251" s="126"/>
      <c r="AG251" s="126"/>
    </row>
    <row r="252" spans="1:72" s="52" customFormat="1" x14ac:dyDescent="0.25">
      <c r="A252" s="514"/>
      <c r="B252" s="511"/>
      <c r="C252" s="517"/>
      <c r="D252" s="577"/>
      <c r="E252" s="520"/>
      <c r="F252" s="132" t="s">
        <v>123</v>
      </c>
      <c r="G252" s="79"/>
      <c r="H252" s="79"/>
      <c r="I252" s="79"/>
      <c r="J252" s="79"/>
      <c r="K252" s="79"/>
      <c r="L252" s="79"/>
      <c r="M252" s="79">
        <v>30000</v>
      </c>
      <c r="N252" s="79"/>
      <c r="O252" s="79"/>
      <c r="P252" s="79"/>
      <c r="Q252" s="79"/>
      <c r="R252" s="79"/>
      <c r="S252" s="79"/>
      <c r="T252" s="79"/>
      <c r="U252" s="79"/>
      <c r="V252" s="79"/>
      <c r="W252" s="79"/>
      <c r="X252" s="79">
        <v>30000</v>
      </c>
      <c r="Y252" s="79"/>
      <c r="Z252" s="79"/>
      <c r="AA252" s="261">
        <v>30000</v>
      </c>
      <c r="AB252" s="175"/>
      <c r="AC252" s="136"/>
      <c r="AD252" s="137"/>
      <c r="AE252" s="136" t="s">
        <v>1274</v>
      </c>
      <c r="AF252" s="126"/>
      <c r="AG252" s="126"/>
    </row>
    <row r="253" spans="1:72" s="52" customFormat="1" x14ac:dyDescent="0.25">
      <c r="A253" s="514"/>
      <c r="B253" s="511"/>
      <c r="C253" s="517"/>
      <c r="D253" s="577"/>
      <c r="E253" s="520"/>
      <c r="F253" s="132" t="s">
        <v>122</v>
      </c>
      <c r="G253" s="79"/>
      <c r="H253" s="79"/>
      <c r="I253" s="79"/>
      <c r="J253" s="79"/>
      <c r="K253" s="79"/>
      <c r="L253" s="79">
        <v>483000</v>
      </c>
      <c r="M253" s="79"/>
      <c r="N253" s="79"/>
      <c r="O253" s="79"/>
      <c r="P253" s="79"/>
      <c r="Q253" s="79"/>
      <c r="R253" s="79"/>
      <c r="S253" s="79"/>
      <c r="T253" s="79"/>
      <c r="U253" s="79"/>
      <c r="V253" s="79"/>
      <c r="W253" s="79"/>
      <c r="X253" s="79">
        <v>329339</v>
      </c>
      <c r="Y253" s="79"/>
      <c r="Z253" s="79"/>
      <c r="AA253" s="261">
        <v>483000</v>
      </c>
      <c r="AB253" s="175"/>
      <c r="AC253" s="136">
        <v>4</v>
      </c>
      <c r="AD253" s="137">
        <v>153660.70000000001</v>
      </c>
      <c r="AE253" s="136" t="s">
        <v>1602</v>
      </c>
      <c r="AF253" s="126"/>
      <c r="AG253" s="126"/>
    </row>
    <row r="254" spans="1:72" s="52" customFormat="1" x14ac:dyDescent="0.25">
      <c r="A254" s="514"/>
      <c r="B254" s="511"/>
      <c r="C254" s="517"/>
      <c r="D254" s="577"/>
      <c r="E254" s="520"/>
      <c r="F254" s="132" t="s">
        <v>25</v>
      </c>
      <c r="G254" s="79"/>
      <c r="H254" s="79"/>
      <c r="I254" s="79"/>
      <c r="J254" s="79"/>
      <c r="K254" s="79"/>
      <c r="L254" s="79"/>
      <c r="M254" s="79">
        <v>105000</v>
      </c>
      <c r="N254" s="79"/>
      <c r="O254" s="79"/>
      <c r="P254" s="79"/>
      <c r="Q254" s="79"/>
      <c r="R254" s="79"/>
      <c r="S254" s="79"/>
      <c r="T254" s="79"/>
      <c r="U254" s="79"/>
      <c r="V254" s="79"/>
      <c r="W254" s="79"/>
      <c r="X254" s="79"/>
      <c r="Y254" s="79"/>
      <c r="Z254" s="79"/>
      <c r="AA254" s="261">
        <v>105000</v>
      </c>
      <c r="AB254" s="175"/>
      <c r="AC254" s="136">
        <v>1</v>
      </c>
      <c r="AD254" s="137">
        <v>87225.59</v>
      </c>
      <c r="AE254" s="136" t="s">
        <v>1575</v>
      </c>
      <c r="AF254" s="126"/>
      <c r="AG254" s="126"/>
    </row>
    <row r="255" spans="1:72" s="52" customFormat="1" x14ac:dyDescent="0.25">
      <c r="A255" s="515"/>
      <c r="B255" s="512"/>
      <c r="C255" s="518"/>
      <c r="D255" s="578"/>
      <c r="E255" s="521"/>
      <c r="F255" s="132" t="s">
        <v>124</v>
      </c>
      <c r="G255" s="79"/>
      <c r="H255" s="79"/>
      <c r="I255" s="79"/>
      <c r="J255" s="79"/>
      <c r="K255" s="79"/>
      <c r="L255" s="79"/>
      <c r="M255" s="79"/>
      <c r="N255" s="79"/>
      <c r="O255" s="79"/>
      <c r="P255" s="79"/>
      <c r="Q255" s="79"/>
      <c r="R255" s="79"/>
      <c r="S255" s="79"/>
      <c r="T255" s="79"/>
      <c r="U255" s="79"/>
      <c r="V255" s="79"/>
      <c r="W255" s="79"/>
      <c r="X255" s="79">
        <v>6000</v>
      </c>
      <c r="Y255" s="79"/>
      <c r="Z255" s="79"/>
      <c r="AA255" s="261">
        <v>6000</v>
      </c>
      <c r="AB255" s="175"/>
      <c r="AC255" s="136"/>
      <c r="AD255" s="137"/>
      <c r="AE255" s="136" t="s">
        <v>1274</v>
      </c>
      <c r="AF255" s="126"/>
      <c r="AG255" s="126"/>
    </row>
    <row r="256" spans="1:72" s="52" customFormat="1" x14ac:dyDescent="0.25">
      <c r="A256" s="181"/>
      <c r="B256" s="182" t="s">
        <v>16</v>
      </c>
      <c r="C256" s="183"/>
      <c r="D256" s="82"/>
      <c r="E256" s="82"/>
      <c r="F256" s="184"/>
      <c r="G256" s="143"/>
      <c r="H256" s="143"/>
      <c r="I256" s="143"/>
      <c r="J256" s="143"/>
      <c r="K256" s="143"/>
      <c r="L256" s="143"/>
      <c r="M256" s="143"/>
      <c r="N256" s="143"/>
      <c r="O256" s="143"/>
      <c r="P256" s="143"/>
      <c r="Q256" s="143"/>
      <c r="R256" s="143"/>
      <c r="S256" s="143"/>
      <c r="T256" s="143"/>
      <c r="U256" s="143"/>
      <c r="V256" s="143"/>
      <c r="W256" s="143"/>
      <c r="X256" s="143"/>
      <c r="Y256" s="143"/>
      <c r="Z256" s="143"/>
      <c r="AA256" s="144">
        <f>SUM(AA247:AA255)</f>
        <v>1167950</v>
      </c>
      <c r="AB256" s="145">
        <f>AA256/E247</f>
        <v>0.89524886189873965</v>
      </c>
      <c r="AC256" s="136">
        <v>11</v>
      </c>
      <c r="AD256" s="137">
        <v>638003.89</v>
      </c>
      <c r="AE256" s="136"/>
      <c r="AF256" s="126"/>
      <c r="AG256" s="126"/>
    </row>
    <row r="257" spans="1:33" s="52" customFormat="1" x14ac:dyDescent="0.25">
      <c r="A257" s="513">
        <v>25</v>
      </c>
      <c r="B257" s="510" t="s">
        <v>127</v>
      </c>
      <c r="C257" s="516" t="s">
        <v>128</v>
      </c>
      <c r="D257" s="522" t="s">
        <v>932</v>
      </c>
      <c r="E257" s="519">
        <v>3190608.4699999997</v>
      </c>
      <c r="F257" s="132" t="s">
        <v>125</v>
      </c>
      <c r="G257" s="79"/>
      <c r="H257" s="79"/>
      <c r="I257" s="79"/>
      <c r="J257" s="79"/>
      <c r="K257" s="79"/>
      <c r="L257" s="79"/>
      <c r="M257" s="79"/>
      <c r="N257" s="79">
        <v>1554045.71</v>
      </c>
      <c r="O257" s="79"/>
      <c r="P257" s="79"/>
      <c r="Q257" s="79"/>
      <c r="R257" s="79"/>
      <c r="S257" s="79"/>
      <c r="T257" s="79"/>
      <c r="U257" s="79"/>
      <c r="V257" s="79"/>
      <c r="W257" s="79"/>
      <c r="X257" s="79"/>
      <c r="Y257" s="79"/>
      <c r="Z257" s="79"/>
      <c r="AA257" s="261">
        <v>1554045.71</v>
      </c>
      <c r="AB257" s="175"/>
      <c r="AC257" s="136">
        <v>26</v>
      </c>
      <c r="AD257" s="137">
        <v>1535644</v>
      </c>
      <c r="AE257" s="136" t="s">
        <v>1506</v>
      </c>
      <c r="AF257" s="126"/>
      <c r="AG257" s="126"/>
    </row>
    <row r="258" spans="1:33" s="52" customFormat="1" x14ac:dyDescent="0.25">
      <c r="A258" s="514"/>
      <c r="B258" s="511"/>
      <c r="C258" s="517"/>
      <c r="D258" s="630"/>
      <c r="E258" s="520"/>
      <c r="F258" s="132" t="s">
        <v>116</v>
      </c>
      <c r="G258" s="79"/>
      <c r="H258" s="79"/>
      <c r="I258" s="79"/>
      <c r="J258" s="79"/>
      <c r="K258" s="79"/>
      <c r="L258" s="79"/>
      <c r="M258" s="79">
        <v>721120.64</v>
      </c>
      <c r="N258" s="79"/>
      <c r="O258" s="79"/>
      <c r="P258" s="79"/>
      <c r="Q258" s="79"/>
      <c r="R258" s="79"/>
      <c r="S258" s="79"/>
      <c r="T258" s="79"/>
      <c r="U258" s="79"/>
      <c r="V258" s="79"/>
      <c r="W258" s="79"/>
      <c r="X258" s="79"/>
      <c r="Y258" s="79"/>
      <c r="Z258" s="79"/>
      <c r="AA258" s="261">
        <v>721120.64</v>
      </c>
      <c r="AB258" s="175"/>
      <c r="AC258" s="136">
        <v>9</v>
      </c>
      <c r="AD258" s="137">
        <v>413812.89</v>
      </c>
      <c r="AE258" s="136"/>
      <c r="AF258" s="126"/>
      <c r="AG258" s="126"/>
    </row>
    <row r="259" spans="1:33" s="52" customFormat="1" x14ac:dyDescent="0.25">
      <c r="A259" s="514"/>
      <c r="B259" s="511"/>
      <c r="C259" s="517"/>
      <c r="D259" s="630"/>
      <c r="E259" s="520"/>
      <c r="F259" s="132" t="s">
        <v>126</v>
      </c>
      <c r="G259" s="79"/>
      <c r="H259" s="79"/>
      <c r="I259" s="79"/>
      <c r="J259" s="79"/>
      <c r="K259" s="79"/>
      <c r="L259" s="79"/>
      <c r="M259" s="79"/>
      <c r="N259" s="79">
        <v>400000</v>
      </c>
      <c r="O259" s="79"/>
      <c r="P259" s="79"/>
      <c r="Q259" s="79"/>
      <c r="R259" s="79"/>
      <c r="S259" s="79"/>
      <c r="T259" s="79"/>
      <c r="U259" s="79"/>
      <c r="V259" s="79"/>
      <c r="W259" s="79"/>
      <c r="X259" s="79"/>
      <c r="Y259" s="79"/>
      <c r="Z259" s="79"/>
      <c r="AA259" s="261">
        <v>400000</v>
      </c>
      <c r="AB259" s="175"/>
      <c r="AC259" s="136">
        <v>2</v>
      </c>
      <c r="AD259" s="137">
        <v>399964.54</v>
      </c>
      <c r="AE259" s="136"/>
      <c r="AF259" s="126"/>
      <c r="AG259" s="126"/>
    </row>
    <row r="260" spans="1:33" s="52" customFormat="1" x14ac:dyDescent="0.25">
      <c r="A260" s="514"/>
      <c r="B260" s="511"/>
      <c r="C260" s="517"/>
      <c r="D260" s="630"/>
      <c r="E260" s="520"/>
      <c r="F260" s="132" t="s">
        <v>129</v>
      </c>
      <c r="G260" s="79"/>
      <c r="H260" s="79"/>
      <c r="I260" s="79"/>
      <c r="J260" s="79"/>
      <c r="K260" s="79"/>
      <c r="L260" s="79"/>
      <c r="M260" s="79">
        <v>250000</v>
      </c>
      <c r="N260" s="79"/>
      <c r="O260" s="79"/>
      <c r="P260" s="79"/>
      <c r="Q260" s="79"/>
      <c r="R260" s="79"/>
      <c r="S260" s="79"/>
      <c r="T260" s="79"/>
      <c r="U260" s="79"/>
      <c r="V260" s="79"/>
      <c r="W260" s="79"/>
      <c r="X260" s="79"/>
      <c r="Y260" s="79"/>
      <c r="Z260" s="79"/>
      <c r="AA260" s="261">
        <v>250000</v>
      </c>
      <c r="AB260" s="175"/>
      <c r="AC260" s="136">
        <v>6</v>
      </c>
      <c r="AD260" s="137">
        <v>250000</v>
      </c>
      <c r="AE260" s="136"/>
      <c r="AF260" s="126"/>
      <c r="AG260" s="126"/>
    </row>
    <row r="261" spans="1:33" s="52" customFormat="1" x14ac:dyDescent="0.25">
      <c r="A261" s="514"/>
      <c r="B261" s="511"/>
      <c r="C261" s="517"/>
      <c r="D261" s="630"/>
      <c r="E261" s="520"/>
      <c r="F261" s="132" t="s">
        <v>130</v>
      </c>
      <c r="G261" s="79"/>
      <c r="H261" s="79"/>
      <c r="I261" s="79"/>
      <c r="J261" s="79"/>
      <c r="K261" s="79"/>
      <c r="L261" s="79"/>
      <c r="M261" s="79"/>
      <c r="N261" s="79">
        <v>100000</v>
      </c>
      <c r="O261" s="79"/>
      <c r="P261" s="79"/>
      <c r="Q261" s="79"/>
      <c r="R261" s="79"/>
      <c r="S261" s="79"/>
      <c r="T261" s="79"/>
      <c r="U261" s="79"/>
      <c r="V261" s="79"/>
      <c r="W261" s="79"/>
      <c r="X261" s="79"/>
      <c r="Y261" s="79"/>
      <c r="Z261" s="79"/>
      <c r="AA261" s="261">
        <v>100000</v>
      </c>
      <c r="AB261" s="175"/>
      <c r="AC261" s="136">
        <v>1</v>
      </c>
      <c r="AD261" s="137">
        <v>49972</v>
      </c>
      <c r="AE261" s="136"/>
      <c r="AF261" s="126"/>
      <c r="AG261" s="126"/>
    </row>
    <row r="262" spans="1:33" s="52" customFormat="1" x14ac:dyDescent="0.25">
      <c r="A262" s="514"/>
      <c r="B262" s="511"/>
      <c r="C262" s="517"/>
      <c r="D262" s="630"/>
      <c r="E262" s="520"/>
      <c r="F262" s="132" t="s">
        <v>131</v>
      </c>
      <c r="G262" s="79"/>
      <c r="H262" s="79"/>
      <c r="I262" s="79"/>
      <c r="J262" s="79"/>
      <c r="K262" s="79"/>
      <c r="L262" s="79"/>
      <c r="M262" s="79">
        <v>141732</v>
      </c>
      <c r="N262" s="79"/>
      <c r="O262" s="79"/>
      <c r="P262" s="79"/>
      <c r="Q262" s="79"/>
      <c r="R262" s="79"/>
      <c r="S262" s="79"/>
      <c r="T262" s="79"/>
      <c r="U262" s="79"/>
      <c r="V262" s="79"/>
      <c r="W262" s="79"/>
      <c r="X262" s="79"/>
      <c r="Y262" s="79"/>
      <c r="Z262" s="79"/>
      <c r="AA262" s="261">
        <v>141732</v>
      </c>
      <c r="AB262" s="175"/>
      <c r="AC262" s="136">
        <v>2</v>
      </c>
      <c r="AD262" s="137">
        <v>30000</v>
      </c>
      <c r="AE262" s="136"/>
      <c r="AF262" s="126"/>
      <c r="AG262" s="126"/>
    </row>
    <row r="263" spans="1:33" s="52" customFormat="1" x14ac:dyDescent="0.25">
      <c r="A263" s="515"/>
      <c r="B263" s="512"/>
      <c r="C263" s="518"/>
      <c r="D263" s="631"/>
      <c r="E263" s="521"/>
      <c r="F263" s="132" t="s">
        <v>117</v>
      </c>
      <c r="G263" s="79"/>
      <c r="H263" s="79"/>
      <c r="I263" s="79"/>
      <c r="J263" s="79"/>
      <c r="K263" s="79"/>
      <c r="L263" s="79"/>
      <c r="M263" s="79"/>
      <c r="N263" s="79"/>
      <c r="O263" s="79"/>
      <c r="P263" s="79"/>
      <c r="Q263" s="79"/>
      <c r="R263" s="79">
        <v>23710.28</v>
      </c>
      <c r="S263" s="79"/>
      <c r="T263" s="79"/>
      <c r="U263" s="79"/>
      <c r="V263" s="79"/>
      <c r="W263" s="79"/>
      <c r="X263" s="79"/>
      <c r="Y263" s="79"/>
      <c r="Z263" s="79"/>
      <c r="AA263" s="261">
        <v>23710.28</v>
      </c>
      <c r="AB263" s="175"/>
      <c r="AC263" s="136"/>
      <c r="AD263" s="137"/>
      <c r="AE263" s="136" t="s">
        <v>1162</v>
      </c>
      <c r="AF263" s="126"/>
      <c r="AG263" s="126"/>
    </row>
    <row r="264" spans="1:33" s="52" customFormat="1" x14ac:dyDescent="0.25">
      <c r="A264" s="181"/>
      <c r="B264" s="182" t="s">
        <v>16</v>
      </c>
      <c r="C264" s="183"/>
      <c r="D264" s="82"/>
      <c r="E264" s="82"/>
      <c r="F264" s="194"/>
      <c r="G264" s="143"/>
      <c r="H264" s="143"/>
      <c r="I264" s="143"/>
      <c r="J264" s="143"/>
      <c r="K264" s="143"/>
      <c r="L264" s="143"/>
      <c r="M264" s="143"/>
      <c r="N264" s="143"/>
      <c r="O264" s="143"/>
      <c r="P264" s="143"/>
      <c r="Q264" s="143"/>
      <c r="R264" s="143"/>
      <c r="S264" s="143"/>
      <c r="T264" s="143"/>
      <c r="U264" s="143"/>
      <c r="V264" s="143"/>
      <c r="W264" s="143"/>
      <c r="X264" s="143"/>
      <c r="Y264" s="143"/>
      <c r="Z264" s="143"/>
      <c r="AA264" s="144">
        <f>SUM(AA257:AA263)</f>
        <v>3190608.63</v>
      </c>
      <c r="AB264" s="145">
        <f>AA264/E257</f>
        <v>1.0000000501471746</v>
      </c>
      <c r="AC264" s="136"/>
      <c r="AD264" s="137"/>
      <c r="AE264" s="136"/>
      <c r="AF264" s="126"/>
      <c r="AG264" s="126"/>
    </row>
    <row r="265" spans="1:33" s="52" customFormat="1" x14ac:dyDescent="0.25">
      <c r="A265" s="573">
        <v>26</v>
      </c>
      <c r="B265" s="632" t="s">
        <v>132</v>
      </c>
      <c r="C265" s="633" t="s">
        <v>133</v>
      </c>
      <c r="D265" s="669" t="s">
        <v>933</v>
      </c>
      <c r="E265" s="648">
        <v>1308069.74</v>
      </c>
      <c r="F265" s="132" t="s">
        <v>46</v>
      </c>
      <c r="G265" s="79"/>
      <c r="H265" s="79"/>
      <c r="I265" s="79"/>
      <c r="J265" s="79"/>
      <c r="K265" s="79"/>
      <c r="L265" s="79">
        <v>427822.74</v>
      </c>
      <c r="M265" s="79"/>
      <c r="N265" s="79"/>
      <c r="O265" s="79"/>
      <c r="P265" s="79"/>
      <c r="Q265" s="79"/>
      <c r="R265" s="79"/>
      <c r="S265" s="79"/>
      <c r="T265" s="79"/>
      <c r="U265" s="79"/>
      <c r="V265" s="79"/>
      <c r="W265" s="79"/>
      <c r="X265" s="79"/>
      <c r="Y265" s="79"/>
      <c r="Z265" s="79"/>
      <c r="AA265" s="261">
        <f>N265+M265+L265+K265+J265+I265+H265+G265</f>
        <v>427822.74</v>
      </c>
      <c r="AB265" s="175"/>
      <c r="AC265" s="136"/>
      <c r="AD265" s="137"/>
      <c r="AE265" s="136"/>
      <c r="AF265" s="126"/>
      <c r="AG265" s="126"/>
    </row>
    <row r="266" spans="1:33" s="52" customFormat="1" x14ac:dyDescent="0.25">
      <c r="A266" s="573"/>
      <c r="B266" s="632"/>
      <c r="C266" s="633"/>
      <c r="D266" s="669"/>
      <c r="E266" s="648"/>
      <c r="F266" s="132" t="s">
        <v>122</v>
      </c>
      <c r="G266" s="79"/>
      <c r="H266" s="79"/>
      <c r="I266" s="79"/>
      <c r="J266" s="79"/>
      <c r="K266" s="79"/>
      <c r="L266" s="79">
        <v>606440.43999999994</v>
      </c>
      <c r="M266" s="79"/>
      <c r="N266" s="79"/>
      <c r="O266" s="79"/>
      <c r="P266" s="79"/>
      <c r="Q266" s="79"/>
      <c r="R266" s="79"/>
      <c r="S266" s="79"/>
      <c r="T266" s="79"/>
      <c r="U266" s="79"/>
      <c r="V266" s="79"/>
      <c r="W266" s="79"/>
      <c r="X266" s="79"/>
      <c r="Y266" s="79"/>
      <c r="Z266" s="79"/>
      <c r="AA266" s="261">
        <f t="shared" ref="AA266:AA267" si="3">N266+M266+L266+K266+J266+I266+H266+G266</f>
        <v>606440.43999999994</v>
      </c>
      <c r="AB266" s="175"/>
      <c r="AC266" s="136"/>
      <c r="AD266" s="137"/>
      <c r="AE266" s="136"/>
      <c r="AF266" s="126"/>
      <c r="AG266" s="126"/>
    </row>
    <row r="267" spans="1:33" s="52" customFormat="1" x14ac:dyDescent="0.25">
      <c r="A267" s="573"/>
      <c r="B267" s="632"/>
      <c r="C267" s="633"/>
      <c r="D267" s="262"/>
      <c r="E267" s="648"/>
      <c r="F267" s="135" t="s">
        <v>35</v>
      </c>
      <c r="G267" s="79"/>
      <c r="H267" s="79"/>
      <c r="I267" s="79"/>
      <c r="J267" s="79"/>
      <c r="K267" s="79"/>
      <c r="L267" s="79">
        <v>171129.1</v>
      </c>
      <c r="M267" s="79"/>
      <c r="N267" s="79"/>
      <c r="O267" s="79"/>
      <c r="P267" s="79"/>
      <c r="Q267" s="79"/>
      <c r="R267" s="79"/>
      <c r="S267" s="79"/>
      <c r="T267" s="79"/>
      <c r="U267" s="79"/>
      <c r="V267" s="79"/>
      <c r="W267" s="79"/>
      <c r="X267" s="79"/>
      <c r="Y267" s="79"/>
      <c r="Z267" s="79"/>
      <c r="AA267" s="261">
        <f t="shared" si="3"/>
        <v>171129.1</v>
      </c>
      <c r="AB267" s="175"/>
      <c r="AC267" s="136"/>
      <c r="AD267" s="137"/>
      <c r="AE267" s="136"/>
      <c r="AF267" s="126"/>
      <c r="AG267" s="126"/>
    </row>
    <row r="268" spans="1:33" s="52" customFormat="1" x14ac:dyDescent="0.25">
      <c r="A268" s="181"/>
      <c r="B268" s="263" t="s">
        <v>16</v>
      </c>
      <c r="C268" s="264"/>
      <c r="D268" s="265"/>
      <c r="E268" s="265"/>
      <c r="F268" s="266"/>
      <c r="G268" s="143"/>
      <c r="H268" s="143"/>
      <c r="I268" s="143"/>
      <c r="J268" s="143"/>
      <c r="K268" s="143"/>
      <c r="L268" s="143"/>
      <c r="M268" s="143"/>
      <c r="N268" s="143"/>
      <c r="O268" s="143"/>
      <c r="P268" s="143"/>
      <c r="Q268" s="143"/>
      <c r="R268" s="143"/>
      <c r="S268" s="143"/>
      <c r="T268" s="143"/>
      <c r="U268" s="143"/>
      <c r="V268" s="143"/>
      <c r="W268" s="143"/>
      <c r="X268" s="143"/>
      <c r="Y268" s="143"/>
      <c r="Z268" s="143"/>
      <c r="AA268" s="144">
        <f>SUM(AA265:AA267)</f>
        <v>1205392.28</v>
      </c>
      <c r="AB268" s="145">
        <f>AA268/E265</f>
        <v>0.92150459806523777</v>
      </c>
      <c r="AC268" s="136"/>
      <c r="AD268" s="137"/>
      <c r="AE268" s="136"/>
      <c r="AF268" s="126"/>
      <c r="AG268" s="126"/>
    </row>
    <row r="269" spans="1:33" s="52" customFormat="1" x14ac:dyDescent="0.25">
      <c r="A269" s="513">
        <v>27</v>
      </c>
      <c r="B269" s="543" t="s">
        <v>134</v>
      </c>
      <c r="C269" s="620" t="s">
        <v>128</v>
      </c>
      <c r="D269" s="626" t="s">
        <v>934</v>
      </c>
      <c r="E269" s="519">
        <v>1882013.31</v>
      </c>
      <c r="F269" s="132" t="s">
        <v>113</v>
      </c>
      <c r="G269" s="79"/>
      <c r="H269" s="79"/>
      <c r="I269" s="79"/>
      <c r="J269" s="79"/>
      <c r="K269" s="79"/>
      <c r="L269" s="79"/>
      <c r="M269" s="79"/>
      <c r="N269" s="79"/>
      <c r="O269" s="79"/>
      <c r="P269" s="79"/>
      <c r="Q269" s="79"/>
      <c r="R269" s="79"/>
      <c r="S269" s="79">
        <v>112003</v>
      </c>
      <c r="T269" s="79"/>
      <c r="U269" s="79"/>
      <c r="V269" s="79"/>
      <c r="W269" s="79"/>
      <c r="X269" s="79"/>
      <c r="Y269" s="79"/>
      <c r="Z269" s="79"/>
      <c r="AA269" s="261">
        <v>112003</v>
      </c>
      <c r="AB269" s="175"/>
      <c r="AC269" s="136"/>
      <c r="AD269" s="137"/>
      <c r="AE269" s="136"/>
      <c r="AF269" s="126"/>
      <c r="AG269" s="126"/>
    </row>
    <row r="270" spans="1:33" s="52" customFormat="1" x14ac:dyDescent="0.25">
      <c r="A270" s="514"/>
      <c r="B270" s="544"/>
      <c r="C270" s="621"/>
      <c r="D270" s="627"/>
      <c r="E270" s="520"/>
      <c r="F270" s="132" t="s">
        <v>171</v>
      </c>
      <c r="G270" s="79"/>
      <c r="H270" s="79"/>
      <c r="I270" s="79"/>
      <c r="J270" s="79"/>
      <c r="K270" s="79"/>
      <c r="L270" s="79"/>
      <c r="M270" s="79"/>
      <c r="N270" s="79"/>
      <c r="O270" s="79"/>
      <c r="P270" s="79"/>
      <c r="Q270" s="79"/>
      <c r="R270" s="79"/>
      <c r="S270" s="79">
        <v>300010</v>
      </c>
      <c r="T270" s="79"/>
      <c r="U270" s="79"/>
      <c r="V270" s="79"/>
      <c r="W270" s="79"/>
      <c r="X270" s="79"/>
      <c r="Y270" s="79"/>
      <c r="Z270" s="79"/>
      <c r="AA270" s="261">
        <v>300010</v>
      </c>
      <c r="AB270" s="175"/>
      <c r="AC270" s="136"/>
      <c r="AD270" s="137"/>
      <c r="AE270" s="136"/>
      <c r="AF270" s="126"/>
      <c r="AG270" s="126"/>
    </row>
    <row r="271" spans="1:33" s="52" customFormat="1" x14ac:dyDescent="0.25">
      <c r="A271" s="514"/>
      <c r="B271" s="544"/>
      <c r="C271" s="621"/>
      <c r="D271" s="621"/>
      <c r="E271" s="520"/>
      <c r="F271" s="132" t="s">
        <v>118</v>
      </c>
      <c r="G271" s="79"/>
      <c r="H271" s="79"/>
      <c r="I271" s="79"/>
      <c r="J271" s="79"/>
      <c r="K271" s="79"/>
      <c r="L271" s="79"/>
      <c r="M271" s="79">
        <v>430000</v>
      </c>
      <c r="N271" s="79"/>
      <c r="O271" s="79"/>
      <c r="P271" s="79"/>
      <c r="Q271" s="79"/>
      <c r="R271" s="79"/>
      <c r="S271" s="79"/>
      <c r="T271" s="79"/>
      <c r="U271" s="79"/>
      <c r="V271" s="79"/>
      <c r="W271" s="79"/>
      <c r="X271" s="79"/>
      <c r="Y271" s="79"/>
      <c r="Z271" s="79"/>
      <c r="AA271" s="261">
        <f t="shared" ref="AA271:AA272" si="4">N271+M271+L271+K271+J271+I271+H271+G271</f>
        <v>430000</v>
      </c>
      <c r="AB271" s="175"/>
      <c r="AC271" s="136">
        <v>4</v>
      </c>
      <c r="AD271" s="137">
        <v>2858584.38</v>
      </c>
      <c r="AE271" s="136"/>
      <c r="AF271" s="126"/>
      <c r="AG271" s="126"/>
    </row>
    <row r="272" spans="1:33" s="52" customFormat="1" x14ac:dyDescent="0.25">
      <c r="A272" s="515"/>
      <c r="B272" s="625"/>
      <c r="C272" s="629"/>
      <c r="D272" s="629"/>
      <c r="E272" s="521"/>
      <c r="F272" s="132" t="s">
        <v>116</v>
      </c>
      <c r="G272" s="79"/>
      <c r="H272" s="79"/>
      <c r="I272" s="79"/>
      <c r="J272" s="79"/>
      <c r="K272" s="79">
        <v>1040000</v>
      </c>
      <c r="L272" s="79"/>
      <c r="M272" s="79"/>
      <c r="N272" s="79"/>
      <c r="O272" s="79"/>
      <c r="P272" s="79"/>
      <c r="Q272" s="79"/>
      <c r="R272" s="79"/>
      <c r="S272" s="79"/>
      <c r="T272" s="79"/>
      <c r="U272" s="79"/>
      <c r="V272" s="79"/>
      <c r="W272" s="79"/>
      <c r="X272" s="79"/>
      <c r="Y272" s="79"/>
      <c r="Z272" s="79"/>
      <c r="AA272" s="261">
        <f t="shared" si="4"/>
        <v>1040000</v>
      </c>
      <c r="AB272" s="175"/>
      <c r="AC272" s="136">
        <v>8</v>
      </c>
      <c r="AD272" s="137">
        <v>1011513</v>
      </c>
      <c r="AE272" s="136"/>
      <c r="AF272" s="126"/>
      <c r="AG272" s="126"/>
    </row>
    <row r="273" spans="1:33" s="52" customFormat="1" x14ac:dyDescent="0.25">
      <c r="A273" s="181"/>
      <c r="B273" s="264" t="s">
        <v>16</v>
      </c>
      <c r="C273" s="267"/>
      <c r="D273" s="265"/>
      <c r="E273" s="268"/>
      <c r="F273" s="194"/>
      <c r="G273" s="143"/>
      <c r="H273" s="143"/>
      <c r="I273" s="143"/>
      <c r="J273" s="143"/>
      <c r="K273" s="143"/>
      <c r="L273" s="143"/>
      <c r="M273" s="143"/>
      <c r="N273" s="143"/>
      <c r="O273" s="143"/>
      <c r="P273" s="143"/>
      <c r="Q273" s="143"/>
      <c r="R273" s="143"/>
      <c r="S273" s="143"/>
      <c r="T273" s="143"/>
      <c r="U273" s="143"/>
      <c r="V273" s="143"/>
      <c r="W273" s="143"/>
      <c r="X273" s="143"/>
      <c r="Y273" s="143"/>
      <c r="Z273" s="143"/>
      <c r="AA273" s="144">
        <f>SUM(AA269:AA272)</f>
        <v>1882013</v>
      </c>
      <c r="AB273" s="145">
        <f>AA273/E269</f>
        <v>0.99999983528278025</v>
      </c>
      <c r="AC273" s="136"/>
      <c r="AD273" s="137"/>
      <c r="AE273" s="136"/>
      <c r="AF273" s="126"/>
      <c r="AG273" s="126"/>
    </row>
    <row r="274" spans="1:33" s="52" customFormat="1" ht="15" customHeight="1" x14ac:dyDescent="0.25">
      <c r="A274" s="513">
        <v>28</v>
      </c>
      <c r="B274" s="543" t="s">
        <v>135</v>
      </c>
      <c r="C274" s="620" t="s">
        <v>136</v>
      </c>
      <c r="D274" s="626" t="s">
        <v>935</v>
      </c>
      <c r="E274" s="519">
        <v>1152550</v>
      </c>
      <c r="F274" s="132" t="s">
        <v>25</v>
      </c>
      <c r="G274" s="79"/>
      <c r="H274" s="79"/>
      <c r="I274" s="79"/>
      <c r="J274" s="79"/>
      <c r="K274" s="79"/>
      <c r="L274" s="79"/>
      <c r="M274" s="79">
        <v>134000</v>
      </c>
      <c r="N274" s="79"/>
      <c r="O274" s="79"/>
      <c r="P274" s="79"/>
      <c r="Q274" s="79"/>
      <c r="R274" s="79"/>
      <c r="S274" s="79"/>
      <c r="T274" s="79"/>
      <c r="U274" s="79"/>
      <c r="V274" s="79"/>
      <c r="W274" s="79"/>
      <c r="X274" s="79"/>
      <c r="Y274" s="79"/>
      <c r="Z274" s="79"/>
      <c r="AA274" s="261">
        <v>134000</v>
      </c>
      <c r="AB274" s="175"/>
      <c r="AC274" s="136"/>
      <c r="AD274" s="137"/>
      <c r="AE274" s="136" t="s">
        <v>1215</v>
      </c>
      <c r="AF274" s="126"/>
      <c r="AG274" s="126"/>
    </row>
    <row r="275" spans="1:33" s="52" customFormat="1" x14ac:dyDescent="0.25">
      <c r="A275" s="515"/>
      <c r="B275" s="544"/>
      <c r="C275" s="629"/>
      <c r="D275" s="628"/>
      <c r="E275" s="521"/>
      <c r="F275" s="132" t="s">
        <v>137</v>
      </c>
      <c r="G275" s="79"/>
      <c r="H275" s="79"/>
      <c r="I275" s="79"/>
      <c r="J275" s="79"/>
      <c r="K275" s="79"/>
      <c r="L275" s="79"/>
      <c r="M275" s="79"/>
      <c r="N275" s="79"/>
      <c r="O275" s="79"/>
      <c r="P275" s="79"/>
      <c r="Q275" s="79">
        <v>190500</v>
      </c>
      <c r="R275" s="79"/>
      <c r="S275" s="79"/>
      <c r="T275" s="79"/>
      <c r="U275" s="79"/>
      <c r="V275" s="79"/>
      <c r="W275" s="79"/>
      <c r="X275" s="79"/>
      <c r="Y275" s="79"/>
      <c r="Z275" s="79"/>
      <c r="AA275" s="261">
        <v>190500</v>
      </c>
      <c r="AB275" s="175"/>
      <c r="AC275" s="136"/>
      <c r="AD275" s="137"/>
      <c r="AE275" s="136"/>
      <c r="AF275" s="126"/>
      <c r="AG275" s="126"/>
    </row>
    <row r="276" spans="1:33" s="52" customFormat="1" x14ac:dyDescent="0.25">
      <c r="A276" s="177"/>
      <c r="B276" s="544"/>
      <c r="C276" s="269"/>
      <c r="D276" s="270"/>
      <c r="E276" s="33"/>
      <c r="F276" s="135" t="s">
        <v>26</v>
      </c>
      <c r="G276" s="79"/>
      <c r="H276" s="79"/>
      <c r="I276" s="79"/>
      <c r="J276" s="79"/>
      <c r="K276" s="79"/>
      <c r="L276" s="79"/>
      <c r="M276" s="79"/>
      <c r="N276" s="79"/>
      <c r="O276" s="79"/>
      <c r="P276" s="79"/>
      <c r="Q276" s="79">
        <v>95200</v>
      </c>
      <c r="R276" s="79"/>
      <c r="S276" s="79"/>
      <c r="T276" s="79"/>
      <c r="U276" s="79"/>
      <c r="V276" s="79"/>
      <c r="W276" s="79"/>
      <c r="X276" s="79"/>
      <c r="Y276" s="79"/>
      <c r="Z276" s="79"/>
      <c r="AA276" s="261">
        <v>95200</v>
      </c>
      <c r="AB276" s="175"/>
      <c r="AC276" s="136"/>
      <c r="AD276" s="137"/>
      <c r="AE276" s="136"/>
      <c r="AF276" s="126"/>
      <c r="AG276" s="126"/>
    </row>
    <row r="277" spans="1:33" s="52" customFormat="1" x14ac:dyDescent="0.25">
      <c r="A277" s="177"/>
      <c r="B277" s="544"/>
      <c r="C277" s="269"/>
      <c r="D277" s="270"/>
      <c r="E277" s="33"/>
      <c r="F277" s="135" t="s">
        <v>714</v>
      </c>
      <c r="G277" s="79"/>
      <c r="H277" s="79"/>
      <c r="I277" s="79"/>
      <c r="J277" s="79"/>
      <c r="K277" s="79"/>
      <c r="L277" s="79"/>
      <c r="M277" s="79"/>
      <c r="N277" s="79"/>
      <c r="O277" s="79"/>
      <c r="P277" s="79"/>
      <c r="Q277" s="79"/>
      <c r="R277" s="79">
        <v>76250</v>
      </c>
      <c r="S277" s="79"/>
      <c r="T277" s="79"/>
      <c r="U277" s="79"/>
      <c r="V277" s="79"/>
      <c r="W277" s="79"/>
      <c r="X277" s="79"/>
      <c r="Y277" s="79"/>
      <c r="Z277" s="79"/>
      <c r="AA277" s="261">
        <v>76250</v>
      </c>
      <c r="AB277" s="175"/>
      <c r="AC277" s="136"/>
      <c r="AD277" s="137"/>
      <c r="AE277" s="136"/>
      <c r="AF277" s="126"/>
      <c r="AG277" s="126"/>
    </row>
    <row r="278" spans="1:33" s="52" customFormat="1" x14ac:dyDescent="0.25">
      <c r="A278" s="177"/>
      <c r="B278" s="271"/>
      <c r="C278" s="269"/>
      <c r="D278" s="270"/>
      <c r="E278" s="33"/>
      <c r="F278" s="135" t="s">
        <v>21</v>
      </c>
      <c r="G278" s="79"/>
      <c r="H278" s="79"/>
      <c r="I278" s="79"/>
      <c r="J278" s="79"/>
      <c r="K278" s="79"/>
      <c r="L278" s="79"/>
      <c r="M278" s="79">
        <v>409000</v>
      </c>
      <c r="N278" s="79"/>
      <c r="O278" s="79"/>
      <c r="P278" s="79"/>
      <c r="Q278" s="79"/>
      <c r="R278" s="79"/>
      <c r="S278" s="79"/>
      <c r="T278" s="79"/>
      <c r="U278" s="79"/>
      <c r="V278" s="79"/>
      <c r="W278" s="79"/>
      <c r="X278" s="79"/>
      <c r="Y278" s="79"/>
      <c r="Z278" s="79"/>
      <c r="AA278" s="261">
        <v>409000</v>
      </c>
      <c r="AB278" s="175"/>
      <c r="AC278" s="136"/>
      <c r="AD278" s="137"/>
      <c r="AE278" s="136" t="s">
        <v>1530</v>
      </c>
      <c r="AF278" s="126"/>
      <c r="AG278" s="126"/>
    </row>
    <row r="279" spans="1:33" s="52" customFormat="1" x14ac:dyDescent="0.25">
      <c r="A279" s="177"/>
      <c r="B279" s="271"/>
      <c r="C279" s="269"/>
      <c r="D279" s="270"/>
      <c r="E279" s="33"/>
      <c r="F279" s="135" t="s">
        <v>24</v>
      </c>
      <c r="G279" s="79"/>
      <c r="H279" s="79"/>
      <c r="I279" s="79"/>
      <c r="J279" s="79"/>
      <c r="K279" s="79"/>
      <c r="L279" s="79"/>
      <c r="M279" s="79">
        <v>247600</v>
      </c>
      <c r="N279" s="79"/>
      <c r="O279" s="79"/>
      <c r="P279" s="79"/>
      <c r="Q279" s="79"/>
      <c r="R279" s="79"/>
      <c r="S279" s="79"/>
      <c r="T279" s="79"/>
      <c r="U279" s="79"/>
      <c r="V279" s="79"/>
      <c r="W279" s="79"/>
      <c r="X279" s="79"/>
      <c r="Y279" s="79"/>
      <c r="Z279" s="79"/>
      <c r="AA279" s="261">
        <v>247600</v>
      </c>
      <c r="AB279" s="175"/>
      <c r="AC279" s="136"/>
      <c r="AD279" s="137"/>
      <c r="AE279" s="136" t="s">
        <v>1530</v>
      </c>
      <c r="AF279" s="126"/>
      <c r="AG279" s="126"/>
    </row>
    <row r="280" spans="1:33" s="52" customFormat="1" x14ac:dyDescent="0.25">
      <c r="A280" s="181"/>
      <c r="B280" s="264" t="s">
        <v>16</v>
      </c>
      <c r="C280" s="267"/>
      <c r="D280" s="265"/>
      <c r="E280" s="268"/>
      <c r="F280" s="266"/>
      <c r="G280" s="143"/>
      <c r="H280" s="143"/>
      <c r="I280" s="143"/>
      <c r="J280" s="143"/>
      <c r="K280" s="143"/>
      <c r="L280" s="143"/>
      <c r="M280" s="143"/>
      <c r="N280" s="143"/>
      <c r="O280" s="143"/>
      <c r="P280" s="143"/>
      <c r="Q280" s="143"/>
      <c r="R280" s="143"/>
      <c r="S280" s="143"/>
      <c r="T280" s="143"/>
      <c r="U280" s="143"/>
      <c r="V280" s="143"/>
      <c r="W280" s="143"/>
      <c r="X280" s="143"/>
      <c r="Y280" s="143"/>
      <c r="Z280" s="143"/>
      <c r="AA280" s="144">
        <f>SUM(AA274:AA279)</f>
        <v>1152550</v>
      </c>
      <c r="AB280" s="145">
        <f>AA280/E274</f>
        <v>1</v>
      </c>
      <c r="AC280" s="136"/>
      <c r="AD280" s="137"/>
      <c r="AE280" s="136"/>
      <c r="AF280" s="126"/>
      <c r="AG280" s="126"/>
    </row>
    <row r="281" spans="1:33" s="52" customFormat="1" x14ac:dyDescent="0.25">
      <c r="A281" s="513">
        <v>29</v>
      </c>
      <c r="B281" s="543" t="s">
        <v>138</v>
      </c>
      <c r="C281" s="620" t="s">
        <v>128</v>
      </c>
      <c r="D281" s="626" t="s">
        <v>1196</v>
      </c>
      <c r="E281" s="519">
        <v>953512.25</v>
      </c>
      <c r="F281" s="132" t="s">
        <v>26</v>
      </c>
      <c r="G281" s="79"/>
      <c r="H281" s="79"/>
      <c r="I281" s="79"/>
      <c r="J281" s="79"/>
      <c r="K281" s="79"/>
      <c r="L281" s="79"/>
      <c r="M281" s="79"/>
      <c r="N281" s="79"/>
      <c r="O281" s="79"/>
      <c r="P281" s="79"/>
      <c r="Q281" s="79"/>
      <c r="R281" s="79">
        <v>238378.06</v>
      </c>
      <c r="S281" s="79"/>
      <c r="T281" s="79"/>
      <c r="U281" s="79"/>
      <c r="V281" s="79"/>
      <c r="W281" s="79"/>
      <c r="X281" s="79"/>
      <c r="Y281" s="79"/>
      <c r="Z281" s="79"/>
      <c r="AA281" s="261">
        <v>238378.06</v>
      </c>
      <c r="AB281" s="175"/>
      <c r="AC281" s="136"/>
      <c r="AD281" s="137"/>
      <c r="AE281" s="136"/>
      <c r="AF281" s="126"/>
      <c r="AG281" s="126"/>
    </row>
    <row r="282" spans="1:33" s="52" customFormat="1" x14ac:dyDescent="0.25">
      <c r="A282" s="514"/>
      <c r="B282" s="544"/>
      <c r="C282" s="621"/>
      <c r="D282" s="667"/>
      <c r="E282" s="520"/>
      <c r="F282" s="132" t="s">
        <v>48</v>
      </c>
      <c r="G282" s="79"/>
      <c r="H282" s="79"/>
      <c r="I282" s="79"/>
      <c r="J282" s="79"/>
      <c r="K282" s="79"/>
      <c r="L282" s="79"/>
      <c r="M282" s="79"/>
      <c r="N282" s="79"/>
      <c r="O282" s="79"/>
      <c r="P282" s="79"/>
      <c r="Q282" s="79"/>
      <c r="R282" s="79">
        <v>178783.55</v>
      </c>
      <c r="S282" s="79"/>
      <c r="T282" s="79"/>
      <c r="U282" s="79"/>
      <c r="V282" s="79"/>
      <c r="W282" s="79"/>
      <c r="X282" s="79"/>
      <c r="Y282" s="79"/>
      <c r="Z282" s="79"/>
      <c r="AA282" s="79">
        <v>178783.55</v>
      </c>
      <c r="AB282" s="175"/>
      <c r="AC282" s="136"/>
      <c r="AD282" s="137"/>
      <c r="AE282" s="136"/>
      <c r="AF282" s="126"/>
      <c r="AG282" s="126"/>
    </row>
    <row r="283" spans="1:33" s="52" customFormat="1" x14ac:dyDescent="0.25">
      <c r="A283" s="514"/>
      <c r="B283" s="544"/>
      <c r="C283" s="621"/>
      <c r="D283" s="667"/>
      <c r="E283" s="520"/>
      <c r="F283" s="132" t="s">
        <v>76</v>
      </c>
      <c r="G283" s="79"/>
      <c r="H283" s="79"/>
      <c r="I283" s="79"/>
      <c r="J283" s="79"/>
      <c r="K283" s="79"/>
      <c r="L283" s="79"/>
      <c r="M283" s="79"/>
      <c r="N283" s="79"/>
      <c r="O283" s="79"/>
      <c r="P283" s="79"/>
      <c r="Q283" s="79"/>
      <c r="R283" s="79">
        <v>153786</v>
      </c>
      <c r="S283" s="79"/>
      <c r="T283" s="79"/>
      <c r="U283" s="79"/>
      <c r="V283" s="79"/>
      <c r="W283" s="79"/>
      <c r="X283" s="79"/>
      <c r="Y283" s="79"/>
      <c r="Z283" s="79"/>
      <c r="AA283" s="79">
        <v>119189.03</v>
      </c>
      <c r="AB283" s="175"/>
      <c r="AC283" s="136"/>
      <c r="AD283" s="137"/>
      <c r="AE283" s="136"/>
      <c r="AF283" s="126"/>
      <c r="AG283" s="126"/>
    </row>
    <row r="284" spans="1:33" s="52" customFormat="1" x14ac:dyDescent="0.25">
      <c r="A284" s="514"/>
      <c r="B284" s="544"/>
      <c r="C284" s="621"/>
      <c r="D284" s="667"/>
      <c r="E284" s="520"/>
      <c r="F284" s="132" t="s">
        <v>35</v>
      </c>
      <c r="G284" s="79"/>
      <c r="H284" s="79"/>
      <c r="I284" s="79"/>
      <c r="J284" s="79"/>
      <c r="K284" s="79"/>
      <c r="L284" s="79"/>
      <c r="M284" s="79"/>
      <c r="N284" s="79"/>
      <c r="O284" s="79"/>
      <c r="P284" s="79"/>
      <c r="Q284" s="79"/>
      <c r="R284" s="79">
        <v>59594.52</v>
      </c>
      <c r="S284" s="79"/>
      <c r="T284" s="79"/>
      <c r="U284" s="79"/>
      <c r="V284" s="79"/>
      <c r="W284" s="79"/>
      <c r="X284" s="79"/>
      <c r="Y284" s="79"/>
      <c r="Z284" s="79"/>
      <c r="AA284" s="261">
        <v>59594.52</v>
      </c>
      <c r="AB284" s="175"/>
      <c r="AC284" s="136"/>
      <c r="AD284" s="137"/>
      <c r="AE284" s="136"/>
      <c r="AF284" s="126"/>
      <c r="AG284" s="126"/>
    </row>
    <row r="285" spans="1:33" s="54" customFormat="1" x14ac:dyDescent="0.25">
      <c r="A285" s="514"/>
      <c r="B285" s="544"/>
      <c r="C285" s="621"/>
      <c r="D285" s="667"/>
      <c r="E285" s="520"/>
      <c r="F285" s="132" t="s">
        <v>73</v>
      </c>
      <c r="G285" s="79"/>
      <c r="H285" s="79"/>
      <c r="I285" s="79"/>
      <c r="J285" s="79"/>
      <c r="K285" s="79"/>
      <c r="L285" s="79"/>
      <c r="M285" s="79"/>
      <c r="N285" s="79"/>
      <c r="O285" s="79"/>
      <c r="P285" s="79"/>
      <c r="Q285" s="79"/>
      <c r="R285" s="79">
        <v>25000</v>
      </c>
      <c r="S285" s="79"/>
      <c r="T285" s="79"/>
      <c r="U285" s="79"/>
      <c r="V285" s="79"/>
      <c r="W285" s="79"/>
      <c r="X285" s="79"/>
      <c r="Y285" s="79"/>
      <c r="Z285" s="79"/>
      <c r="AA285" s="79">
        <v>25000</v>
      </c>
      <c r="AB285" s="175"/>
      <c r="AC285" s="150"/>
      <c r="AD285" s="151"/>
      <c r="AE285" s="150"/>
      <c r="AF285" s="152"/>
      <c r="AG285" s="152"/>
    </row>
    <row r="286" spans="1:33" s="52" customFormat="1" x14ac:dyDescent="0.25">
      <c r="A286" s="515"/>
      <c r="B286" s="625"/>
      <c r="C286" s="629"/>
      <c r="D286" s="668"/>
      <c r="E286" s="521"/>
      <c r="F286" s="132" t="s">
        <v>82</v>
      </c>
      <c r="G286" s="79"/>
      <c r="H286" s="79"/>
      <c r="I286" s="79"/>
      <c r="J286" s="79"/>
      <c r="K286" s="79"/>
      <c r="L286" s="79"/>
      <c r="M286" s="79"/>
      <c r="N286" s="79"/>
      <c r="O286" s="79"/>
      <c r="P286" s="79"/>
      <c r="Q286" s="79"/>
      <c r="R286" s="79">
        <v>297972.58</v>
      </c>
      <c r="S286" s="79"/>
      <c r="T286" s="79"/>
      <c r="U286" s="79"/>
      <c r="V286" s="79"/>
      <c r="W286" s="79"/>
      <c r="X286" s="79"/>
      <c r="Y286" s="79"/>
      <c r="Z286" s="79"/>
      <c r="AA286" s="79">
        <v>297972.58</v>
      </c>
      <c r="AB286" s="175"/>
      <c r="AC286" s="136"/>
      <c r="AD286" s="137"/>
      <c r="AE286" s="136"/>
      <c r="AF286" s="126"/>
      <c r="AG286" s="126"/>
    </row>
    <row r="287" spans="1:33" s="52" customFormat="1" x14ac:dyDescent="0.25">
      <c r="A287" s="181"/>
      <c r="B287" s="264" t="s">
        <v>16</v>
      </c>
      <c r="C287" s="267"/>
      <c r="D287" s="265"/>
      <c r="E287" s="268"/>
      <c r="F287" s="194"/>
      <c r="G287" s="143"/>
      <c r="H287" s="144"/>
      <c r="I287" s="144"/>
      <c r="J287" s="144"/>
      <c r="K287" s="144"/>
      <c r="L287" s="144"/>
      <c r="M287" s="144"/>
      <c r="N287" s="144"/>
      <c r="O287" s="144"/>
      <c r="P287" s="144"/>
      <c r="Q287" s="144"/>
      <c r="R287" s="144"/>
      <c r="S287" s="144"/>
      <c r="T287" s="144"/>
      <c r="U287" s="144"/>
      <c r="V287" s="144"/>
      <c r="W287" s="144"/>
      <c r="X287" s="144"/>
      <c r="Y287" s="144"/>
      <c r="Z287" s="144"/>
      <c r="AA287" s="144">
        <f>SUM(AA281:AA286)</f>
        <v>918917.74</v>
      </c>
      <c r="AB287" s="145">
        <f>AA287/E281</f>
        <v>0.96371886150387687</v>
      </c>
      <c r="AC287" s="136"/>
      <c r="AD287" s="137"/>
      <c r="AE287" s="136"/>
      <c r="AF287" s="126"/>
      <c r="AG287" s="126"/>
    </row>
    <row r="288" spans="1:33" s="52" customFormat="1" x14ac:dyDescent="0.25">
      <c r="A288" s="513">
        <v>30</v>
      </c>
      <c r="B288" s="543" t="s">
        <v>139</v>
      </c>
      <c r="C288" s="620" t="s">
        <v>128</v>
      </c>
      <c r="D288" s="626" t="s">
        <v>1195</v>
      </c>
      <c r="E288" s="519">
        <v>1038761.25</v>
      </c>
      <c r="F288" s="132" t="s">
        <v>73</v>
      </c>
      <c r="G288" s="79"/>
      <c r="H288" s="261"/>
      <c r="I288" s="272"/>
      <c r="J288" s="272"/>
      <c r="K288" s="272"/>
      <c r="L288" s="272"/>
      <c r="M288" s="272"/>
      <c r="N288" s="272"/>
      <c r="O288" s="272"/>
      <c r="P288" s="272"/>
      <c r="Q288" s="272"/>
      <c r="R288" s="272"/>
      <c r="S288" s="272">
        <v>10000</v>
      </c>
      <c r="T288" s="272"/>
      <c r="U288" s="272"/>
      <c r="V288" s="272"/>
      <c r="W288" s="272"/>
      <c r="X288" s="272"/>
      <c r="Y288" s="272"/>
      <c r="Z288" s="272"/>
      <c r="AA288" s="261">
        <v>10000</v>
      </c>
      <c r="AB288" s="175"/>
      <c r="AC288" s="136"/>
      <c r="AD288" s="137"/>
      <c r="AE288" s="136"/>
      <c r="AF288" s="126"/>
      <c r="AG288" s="126"/>
    </row>
    <row r="289" spans="1:33" s="52" customFormat="1" x14ac:dyDescent="0.25">
      <c r="A289" s="514"/>
      <c r="B289" s="544"/>
      <c r="C289" s="621"/>
      <c r="D289" s="621"/>
      <c r="E289" s="520"/>
      <c r="F289" s="132" t="s">
        <v>24</v>
      </c>
      <c r="G289" s="79"/>
      <c r="H289" s="261"/>
      <c r="I289" s="261"/>
      <c r="J289" s="261"/>
      <c r="K289" s="261"/>
      <c r="L289" s="261"/>
      <c r="M289" s="261"/>
      <c r="N289" s="261"/>
      <c r="O289" s="261"/>
      <c r="P289" s="261"/>
      <c r="Q289" s="261"/>
      <c r="R289" s="261">
        <v>280000</v>
      </c>
      <c r="S289" s="261"/>
      <c r="T289" s="261"/>
      <c r="U289" s="261"/>
      <c r="V289" s="261"/>
      <c r="W289" s="261"/>
      <c r="X289" s="261"/>
      <c r="Y289" s="261"/>
      <c r="Z289" s="261"/>
      <c r="AA289" s="261">
        <v>280000</v>
      </c>
      <c r="AB289" s="175"/>
      <c r="AC289" s="136"/>
      <c r="AD289" s="137"/>
      <c r="AE289" s="136"/>
      <c r="AF289" s="126"/>
      <c r="AG289" s="126"/>
    </row>
    <row r="290" spans="1:33" s="52" customFormat="1" x14ac:dyDescent="0.25">
      <c r="A290" s="514"/>
      <c r="B290" s="544"/>
      <c r="C290" s="621"/>
      <c r="D290" s="621"/>
      <c r="E290" s="520"/>
      <c r="F290" s="132" t="s">
        <v>35</v>
      </c>
      <c r="G290" s="79"/>
      <c r="H290" s="261"/>
      <c r="I290" s="261"/>
      <c r="J290" s="261"/>
      <c r="K290" s="261"/>
      <c r="L290" s="261"/>
      <c r="M290" s="261"/>
      <c r="N290" s="261"/>
      <c r="O290" s="261"/>
      <c r="P290" s="261"/>
      <c r="Q290" s="261"/>
      <c r="R290" s="261"/>
      <c r="S290" s="261">
        <v>7500</v>
      </c>
      <c r="T290" s="261"/>
      <c r="U290" s="261"/>
      <c r="V290" s="261"/>
      <c r="W290" s="261"/>
      <c r="X290" s="261"/>
      <c r="Y290" s="261"/>
      <c r="Z290" s="261"/>
      <c r="AA290" s="261">
        <v>7500</v>
      </c>
      <c r="AB290" s="175"/>
      <c r="AC290" s="136"/>
      <c r="AD290" s="137"/>
      <c r="AE290" s="136"/>
      <c r="AF290" s="126"/>
      <c r="AG290" s="126"/>
    </row>
    <row r="291" spans="1:33" s="52" customFormat="1" x14ac:dyDescent="0.25">
      <c r="A291" s="514"/>
      <c r="B291" s="544"/>
      <c r="C291" s="621"/>
      <c r="D291" s="621"/>
      <c r="E291" s="520"/>
      <c r="F291" s="132" t="s">
        <v>48</v>
      </c>
      <c r="G291" s="79"/>
      <c r="H291" s="261"/>
      <c r="I291" s="261"/>
      <c r="J291" s="261"/>
      <c r="K291" s="261"/>
      <c r="L291" s="261"/>
      <c r="M291" s="261"/>
      <c r="N291" s="261"/>
      <c r="O291" s="261"/>
      <c r="P291" s="261"/>
      <c r="Q291" s="261"/>
      <c r="R291" s="261"/>
      <c r="S291" s="261">
        <v>216261.25</v>
      </c>
      <c r="T291" s="261"/>
      <c r="U291" s="261"/>
      <c r="V291" s="261"/>
      <c r="W291" s="261"/>
      <c r="X291" s="261"/>
      <c r="Y291" s="261"/>
      <c r="Z291" s="261"/>
      <c r="AA291" s="261">
        <v>216261</v>
      </c>
      <c r="AB291" s="175"/>
      <c r="AC291" s="136"/>
      <c r="AD291" s="137"/>
      <c r="AE291" s="136"/>
      <c r="AF291" s="126"/>
      <c r="AG291" s="126"/>
    </row>
    <row r="292" spans="1:33" s="52" customFormat="1" x14ac:dyDescent="0.25">
      <c r="A292" s="514"/>
      <c r="B292" s="544"/>
      <c r="C292" s="621"/>
      <c r="D292" s="621"/>
      <c r="E292" s="520"/>
      <c r="F292" s="132" t="s">
        <v>76</v>
      </c>
      <c r="G292" s="79"/>
      <c r="H292" s="261"/>
      <c r="I292" s="261"/>
      <c r="J292" s="261"/>
      <c r="K292" s="261"/>
      <c r="L292" s="261"/>
      <c r="M292" s="261">
        <v>25000</v>
      </c>
      <c r="N292" s="261"/>
      <c r="O292" s="261">
        <v>25000</v>
      </c>
      <c r="P292" s="261"/>
      <c r="Q292" s="261"/>
      <c r="R292" s="261">
        <v>25000</v>
      </c>
      <c r="S292" s="261"/>
      <c r="T292" s="261"/>
      <c r="U292" s="261"/>
      <c r="V292" s="261"/>
      <c r="W292" s="261"/>
      <c r="X292" s="261"/>
      <c r="Y292" s="261"/>
      <c r="Z292" s="261"/>
      <c r="AA292" s="261">
        <v>25000</v>
      </c>
      <c r="AB292" s="175"/>
      <c r="AC292" s="136"/>
      <c r="AD292" s="137"/>
      <c r="AE292" s="136" t="s">
        <v>1531</v>
      </c>
      <c r="AF292" s="126"/>
      <c r="AG292" s="126"/>
    </row>
    <row r="293" spans="1:33" s="52" customFormat="1" x14ac:dyDescent="0.25">
      <c r="A293" s="515"/>
      <c r="B293" s="625"/>
      <c r="C293" s="629"/>
      <c r="D293" s="629"/>
      <c r="E293" s="521"/>
      <c r="F293" s="132" t="s">
        <v>26</v>
      </c>
      <c r="G293" s="79"/>
      <c r="H293" s="261"/>
      <c r="I293" s="272"/>
      <c r="J293" s="272"/>
      <c r="K293" s="272"/>
      <c r="L293" s="272"/>
      <c r="M293" s="272">
        <v>500000</v>
      </c>
      <c r="N293" s="272"/>
      <c r="O293" s="272"/>
      <c r="P293" s="272"/>
      <c r="Q293" s="272"/>
      <c r="R293" s="272">
        <v>500000</v>
      </c>
      <c r="S293" s="272"/>
      <c r="T293" s="272"/>
      <c r="U293" s="272"/>
      <c r="V293" s="272"/>
      <c r="W293" s="272"/>
      <c r="X293" s="272"/>
      <c r="Y293" s="272"/>
      <c r="Z293" s="272"/>
      <c r="AA293" s="261">
        <v>500000</v>
      </c>
      <c r="AB293" s="175"/>
      <c r="AC293" s="136">
        <v>5</v>
      </c>
      <c r="AD293" s="137">
        <v>499507</v>
      </c>
      <c r="AE293" s="136" t="s">
        <v>1532</v>
      </c>
      <c r="AF293" s="126"/>
      <c r="AG293" s="126"/>
    </row>
    <row r="294" spans="1:33" s="52" customFormat="1" x14ac:dyDescent="0.25">
      <c r="A294" s="181"/>
      <c r="B294" s="263" t="s">
        <v>16</v>
      </c>
      <c r="C294" s="264"/>
      <c r="D294" s="265"/>
      <c r="E294" s="265"/>
      <c r="F294" s="266"/>
      <c r="G294" s="143"/>
      <c r="H294" s="144"/>
      <c r="I294" s="144"/>
      <c r="J294" s="144"/>
      <c r="K294" s="144"/>
      <c r="L294" s="144"/>
      <c r="M294" s="144"/>
      <c r="N294" s="144"/>
      <c r="O294" s="144"/>
      <c r="P294" s="144"/>
      <c r="Q294" s="144"/>
      <c r="R294" s="144"/>
      <c r="S294" s="144"/>
      <c r="T294" s="144"/>
      <c r="U294" s="144"/>
      <c r="V294" s="144"/>
      <c r="W294" s="144"/>
      <c r="X294" s="144"/>
      <c r="Y294" s="144"/>
      <c r="Z294" s="144"/>
      <c r="AA294" s="144">
        <f>SUM(AA288:AA293)</f>
        <v>1038761</v>
      </c>
      <c r="AB294" s="145">
        <f>AA294/E288</f>
        <v>0.99999975932871965</v>
      </c>
      <c r="AC294" s="136"/>
      <c r="AD294" s="137"/>
      <c r="AE294" s="136"/>
      <c r="AF294" s="126"/>
      <c r="AG294" s="126"/>
    </row>
    <row r="295" spans="1:33" s="52" customFormat="1" ht="15" customHeight="1" x14ac:dyDescent="0.25">
      <c r="A295" s="513">
        <v>31</v>
      </c>
      <c r="B295" s="543" t="s">
        <v>140</v>
      </c>
      <c r="C295" s="620" t="s">
        <v>128</v>
      </c>
      <c r="D295" s="522" t="s">
        <v>1194</v>
      </c>
      <c r="E295" s="658">
        <v>995229.4800000001</v>
      </c>
      <c r="F295" s="132" t="s">
        <v>26</v>
      </c>
      <c r="G295" s="79"/>
      <c r="H295" s="261"/>
      <c r="I295" s="261"/>
      <c r="J295" s="261"/>
      <c r="K295" s="261"/>
      <c r="L295" s="261"/>
      <c r="M295" s="261"/>
      <c r="N295" s="261"/>
      <c r="O295" s="261"/>
      <c r="P295" s="261"/>
      <c r="Q295" s="261"/>
      <c r="R295" s="261">
        <v>475000</v>
      </c>
      <c r="S295" s="261"/>
      <c r="T295" s="261"/>
      <c r="U295" s="261"/>
      <c r="V295" s="261"/>
      <c r="W295" s="261"/>
      <c r="X295" s="261"/>
      <c r="Y295" s="261"/>
      <c r="Z295" s="261"/>
      <c r="AA295" s="261">
        <v>475000</v>
      </c>
      <c r="AB295" s="175"/>
      <c r="AC295" s="136"/>
      <c r="AD295" s="137"/>
      <c r="AE295" s="136"/>
      <c r="AF295" s="126"/>
      <c r="AG295" s="126"/>
    </row>
    <row r="296" spans="1:33" s="52" customFormat="1" x14ac:dyDescent="0.25">
      <c r="A296" s="514"/>
      <c r="B296" s="544"/>
      <c r="C296" s="621"/>
      <c r="D296" s="652"/>
      <c r="E296" s="665"/>
      <c r="F296" s="132" t="s">
        <v>48</v>
      </c>
      <c r="G296" s="79"/>
      <c r="H296" s="261"/>
      <c r="I296" s="261"/>
      <c r="J296" s="261"/>
      <c r="K296" s="261"/>
      <c r="L296" s="261"/>
      <c r="M296" s="261"/>
      <c r="N296" s="261"/>
      <c r="O296" s="261"/>
      <c r="P296" s="261"/>
      <c r="Q296" s="261"/>
      <c r="R296" s="261"/>
      <c r="S296" s="261">
        <v>240000</v>
      </c>
      <c r="T296" s="261"/>
      <c r="U296" s="261"/>
      <c r="V296" s="261"/>
      <c r="W296" s="261"/>
      <c r="X296" s="261"/>
      <c r="Y296" s="261"/>
      <c r="Z296" s="261"/>
      <c r="AA296" s="261">
        <v>240000</v>
      </c>
      <c r="AB296" s="175"/>
      <c r="AC296" s="136"/>
      <c r="AD296" s="137"/>
      <c r="AE296" s="136"/>
      <c r="AF296" s="126"/>
      <c r="AG296" s="126"/>
    </row>
    <row r="297" spans="1:33" s="52" customFormat="1" x14ac:dyDescent="0.25">
      <c r="A297" s="514"/>
      <c r="B297" s="544"/>
      <c r="C297" s="621"/>
      <c r="D297" s="652"/>
      <c r="E297" s="665"/>
      <c r="F297" s="132" t="s">
        <v>76</v>
      </c>
      <c r="G297" s="79"/>
      <c r="H297" s="261"/>
      <c r="I297" s="261"/>
      <c r="J297" s="261"/>
      <c r="K297" s="261"/>
      <c r="L297" s="261"/>
      <c r="M297" s="261"/>
      <c r="N297" s="261"/>
      <c r="O297" s="261"/>
      <c r="P297" s="261"/>
      <c r="Q297" s="261"/>
      <c r="R297" s="261">
        <v>20000</v>
      </c>
      <c r="S297" s="261"/>
      <c r="T297" s="261"/>
      <c r="U297" s="261"/>
      <c r="V297" s="261"/>
      <c r="W297" s="261"/>
      <c r="X297" s="261"/>
      <c r="Y297" s="261"/>
      <c r="Z297" s="261"/>
      <c r="AA297" s="261">
        <v>20000</v>
      </c>
      <c r="AB297" s="175"/>
      <c r="AC297" s="136"/>
      <c r="AD297" s="137"/>
      <c r="AE297" s="136"/>
      <c r="AF297" s="126"/>
      <c r="AG297" s="126"/>
    </row>
    <row r="298" spans="1:33" s="52" customFormat="1" x14ac:dyDescent="0.25">
      <c r="A298" s="514"/>
      <c r="B298" s="544"/>
      <c r="C298" s="621"/>
      <c r="D298" s="652"/>
      <c r="E298" s="665"/>
      <c r="F298" s="132" t="s">
        <v>73</v>
      </c>
      <c r="G298" s="79"/>
      <c r="H298" s="261"/>
      <c r="I298" s="261"/>
      <c r="J298" s="261"/>
      <c r="K298" s="261"/>
      <c r="L298" s="261"/>
      <c r="M298" s="261"/>
      <c r="N298" s="261"/>
      <c r="O298" s="261"/>
      <c r="P298" s="261"/>
      <c r="Q298" s="261"/>
      <c r="R298" s="133"/>
      <c r="S298" s="133">
        <v>10229.17</v>
      </c>
      <c r="T298" s="261"/>
      <c r="U298" s="261"/>
      <c r="V298" s="261"/>
      <c r="W298" s="261"/>
      <c r="X298" s="261"/>
      <c r="Y298" s="261"/>
      <c r="Z298" s="261"/>
      <c r="AA298" s="261">
        <v>10229.17</v>
      </c>
      <c r="AB298" s="175"/>
      <c r="AC298" s="136"/>
      <c r="AD298" s="137"/>
      <c r="AE298" s="136"/>
      <c r="AF298" s="126"/>
      <c r="AG298" s="126"/>
    </row>
    <row r="299" spans="1:33" s="52" customFormat="1" x14ac:dyDescent="0.25">
      <c r="A299" s="514"/>
      <c r="B299" s="544"/>
      <c r="C299" s="621"/>
      <c r="D299" s="652"/>
      <c r="E299" s="665"/>
      <c r="F299" s="132" t="s">
        <v>141</v>
      </c>
      <c r="G299" s="79"/>
      <c r="H299" s="261"/>
      <c r="I299" s="261"/>
      <c r="J299" s="261"/>
      <c r="K299" s="261"/>
      <c r="L299" s="261"/>
      <c r="M299" s="261"/>
      <c r="N299" s="261"/>
      <c r="O299" s="261"/>
      <c r="P299" s="261"/>
      <c r="Q299" s="261"/>
      <c r="R299" s="261"/>
      <c r="S299" s="261">
        <v>10000</v>
      </c>
      <c r="T299" s="261"/>
      <c r="U299" s="261"/>
      <c r="V299" s="261"/>
      <c r="W299" s="261"/>
      <c r="X299" s="261"/>
      <c r="Y299" s="261"/>
      <c r="Z299" s="261"/>
      <c r="AA299" s="261">
        <v>10000</v>
      </c>
      <c r="AB299" s="175"/>
      <c r="AC299" s="136"/>
      <c r="AD299" s="137"/>
      <c r="AE299" s="136"/>
      <c r="AF299" s="126"/>
      <c r="AG299" s="126"/>
    </row>
    <row r="300" spans="1:33" s="52" customFormat="1" x14ac:dyDescent="0.25">
      <c r="A300" s="514"/>
      <c r="B300" s="544"/>
      <c r="C300" s="621"/>
      <c r="D300" s="652"/>
      <c r="E300" s="665"/>
      <c r="F300" s="132" t="s">
        <v>82</v>
      </c>
      <c r="G300" s="79"/>
      <c r="H300" s="261"/>
      <c r="I300" s="261"/>
      <c r="J300" s="261"/>
      <c r="K300" s="261"/>
      <c r="L300" s="261"/>
      <c r="M300" s="261"/>
      <c r="N300" s="261"/>
      <c r="O300" s="261"/>
      <c r="P300" s="261"/>
      <c r="Q300" s="261"/>
      <c r="R300" s="261"/>
      <c r="S300" s="261">
        <v>228000</v>
      </c>
      <c r="T300" s="261"/>
      <c r="U300" s="261"/>
      <c r="V300" s="261"/>
      <c r="W300" s="261"/>
      <c r="X300" s="261"/>
      <c r="Y300" s="261"/>
      <c r="Z300" s="261"/>
      <c r="AA300" s="261">
        <v>228000</v>
      </c>
      <c r="AB300" s="175"/>
      <c r="AC300" s="136"/>
      <c r="AD300" s="137"/>
      <c r="AE300" s="136"/>
      <c r="AF300" s="126"/>
      <c r="AG300" s="126"/>
    </row>
    <row r="301" spans="1:33" s="52" customFormat="1" x14ac:dyDescent="0.25">
      <c r="A301" s="515"/>
      <c r="B301" s="625"/>
      <c r="C301" s="629"/>
      <c r="D301" s="653"/>
      <c r="E301" s="666"/>
      <c r="F301" s="132" t="s">
        <v>35</v>
      </c>
      <c r="G301" s="79"/>
      <c r="H301" s="261"/>
      <c r="I301" s="261"/>
      <c r="J301" s="261"/>
      <c r="K301" s="261"/>
      <c r="L301" s="261"/>
      <c r="M301" s="261"/>
      <c r="N301" s="261"/>
      <c r="O301" s="261"/>
      <c r="P301" s="261"/>
      <c r="Q301" s="261"/>
      <c r="R301" s="261"/>
      <c r="S301" s="261">
        <v>12000</v>
      </c>
      <c r="T301" s="261"/>
      <c r="U301" s="261"/>
      <c r="V301" s="261"/>
      <c r="W301" s="261"/>
      <c r="X301" s="261"/>
      <c r="Y301" s="261"/>
      <c r="Z301" s="261"/>
      <c r="AA301" s="261">
        <v>12000</v>
      </c>
      <c r="AB301" s="175"/>
      <c r="AC301" s="136"/>
      <c r="AD301" s="137"/>
      <c r="AE301" s="136"/>
      <c r="AF301" s="126"/>
      <c r="AG301" s="126"/>
    </row>
    <row r="302" spans="1:33" s="52" customFormat="1" x14ac:dyDescent="0.25">
      <c r="A302" s="159"/>
      <c r="B302" s="273" t="s">
        <v>16</v>
      </c>
      <c r="C302" s="274"/>
      <c r="D302" s="275"/>
      <c r="E302" s="275"/>
      <c r="F302" s="266"/>
      <c r="G302" s="143"/>
      <c r="H302" s="144"/>
      <c r="I302" s="144"/>
      <c r="J302" s="144"/>
      <c r="K302" s="144"/>
      <c r="L302" s="144"/>
      <c r="M302" s="144"/>
      <c r="N302" s="144"/>
      <c r="O302" s="144"/>
      <c r="P302" s="144"/>
      <c r="Q302" s="144"/>
      <c r="R302" s="144"/>
      <c r="S302" s="144"/>
      <c r="T302" s="144"/>
      <c r="U302" s="144"/>
      <c r="V302" s="144"/>
      <c r="W302" s="144"/>
      <c r="X302" s="144"/>
      <c r="Y302" s="144"/>
      <c r="Z302" s="144"/>
      <c r="AA302" s="144">
        <f>SUM(AA295:AA301)</f>
        <v>995229.17</v>
      </c>
      <c r="AB302" s="145">
        <f>AA302/E295</f>
        <v>0.99999968851404997</v>
      </c>
      <c r="AC302" s="136"/>
      <c r="AD302" s="137"/>
      <c r="AE302" s="136"/>
      <c r="AF302" s="126"/>
      <c r="AG302" s="126"/>
    </row>
    <row r="303" spans="1:33" s="54" customFormat="1" x14ac:dyDescent="0.25">
      <c r="A303" s="634">
        <v>32</v>
      </c>
      <c r="B303" s="510" t="s">
        <v>142</v>
      </c>
      <c r="C303" s="516" t="s">
        <v>143</v>
      </c>
      <c r="D303" s="516" t="s">
        <v>1193</v>
      </c>
      <c r="E303" s="519">
        <v>1220168.31</v>
      </c>
      <c r="F303" s="132" t="s">
        <v>46</v>
      </c>
      <c r="G303" s="276"/>
      <c r="H303" s="276"/>
      <c r="I303" s="276"/>
      <c r="J303" s="276"/>
      <c r="K303" s="276"/>
      <c r="L303" s="276"/>
      <c r="M303" s="276"/>
      <c r="N303" s="276">
        <v>580129</v>
      </c>
      <c r="O303" s="276"/>
      <c r="P303" s="276"/>
      <c r="Q303" s="276"/>
      <c r="R303" s="276"/>
      <c r="S303" s="276">
        <v>580129</v>
      </c>
      <c r="T303" s="276"/>
      <c r="U303" s="276"/>
      <c r="V303" s="276"/>
      <c r="W303" s="276"/>
      <c r="X303" s="276"/>
      <c r="Y303" s="276"/>
      <c r="Z303" s="276"/>
      <c r="AA303" s="261">
        <v>580129</v>
      </c>
      <c r="AB303" s="175"/>
      <c r="AC303" s="150"/>
      <c r="AD303" s="151"/>
      <c r="AE303" s="150"/>
      <c r="AF303" s="152"/>
      <c r="AG303" s="152"/>
    </row>
    <row r="304" spans="1:33" s="54" customFormat="1" x14ac:dyDescent="0.25">
      <c r="A304" s="559"/>
      <c r="B304" s="511"/>
      <c r="C304" s="517"/>
      <c r="D304" s="517"/>
      <c r="E304" s="520"/>
      <c r="F304" s="132" t="s">
        <v>82</v>
      </c>
      <c r="G304" s="276"/>
      <c r="H304" s="276"/>
      <c r="I304" s="276"/>
      <c r="J304" s="276"/>
      <c r="K304" s="276"/>
      <c r="L304" s="276"/>
      <c r="M304" s="276">
        <v>96666</v>
      </c>
      <c r="N304" s="276"/>
      <c r="O304" s="276"/>
      <c r="P304" s="276"/>
      <c r="Q304" s="276"/>
      <c r="R304" s="276"/>
      <c r="S304" s="276">
        <v>96666</v>
      </c>
      <c r="T304" s="276"/>
      <c r="U304" s="276"/>
      <c r="V304" s="276"/>
      <c r="W304" s="276"/>
      <c r="X304" s="276"/>
      <c r="Y304" s="276"/>
      <c r="Z304" s="276"/>
      <c r="AA304" s="261">
        <v>96666</v>
      </c>
      <c r="AB304" s="175"/>
      <c r="AC304" s="150"/>
      <c r="AD304" s="151"/>
      <c r="AE304" s="150"/>
      <c r="AF304" s="152"/>
      <c r="AG304" s="152"/>
    </row>
    <row r="305" spans="1:33" s="54" customFormat="1" x14ac:dyDescent="0.25">
      <c r="A305" s="559"/>
      <c r="B305" s="511"/>
      <c r="C305" s="517"/>
      <c r="D305" s="517"/>
      <c r="E305" s="520"/>
      <c r="F305" s="132" t="s">
        <v>32</v>
      </c>
      <c r="G305" s="276"/>
      <c r="H305" s="276"/>
      <c r="I305" s="276"/>
      <c r="J305" s="276"/>
      <c r="K305" s="276"/>
      <c r="L305" s="276"/>
      <c r="M305" s="276">
        <v>446720</v>
      </c>
      <c r="N305" s="276"/>
      <c r="O305" s="276"/>
      <c r="P305" s="276"/>
      <c r="Q305" s="276"/>
      <c r="R305" s="276">
        <v>446720</v>
      </c>
      <c r="S305" s="276"/>
      <c r="T305" s="276"/>
      <c r="U305" s="276"/>
      <c r="V305" s="276"/>
      <c r="W305" s="276"/>
      <c r="X305" s="276"/>
      <c r="Y305" s="276"/>
      <c r="Z305" s="276"/>
      <c r="AA305" s="261">
        <v>446720</v>
      </c>
      <c r="AB305" s="175"/>
      <c r="AC305" s="150"/>
      <c r="AD305" s="151"/>
      <c r="AE305" s="150"/>
      <c r="AF305" s="152"/>
      <c r="AG305" s="152"/>
    </row>
    <row r="306" spans="1:33" s="54" customFormat="1" x14ac:dyDescent="0.25">
      <c r="A306" s="559"/>
      <c r="B306" s="511"/>
      <c r="C306" s="517"/>
      <c r="D306" s="517"/>
      <c r="E306" s="520"/>
      <c r="F306" s="132" t="s">
        <v>26</v>
      </c>
      <c r="G306" s="276"/>
      <c r="H306" s="276"/>
      <c r="I306" s="276"/>
      <c r="J306" s="276"/>
      <c r="K306" s="276"/>
      <c r="L306" s="276"/>
      <c r="M306" s="276"/>
      <c r="N306" s="276">
        <v>38656</v>
      </c>
      <c r="O306" s="276"/>
      <c r="P306" s="276"/>
      <c r="Q306" s="276"/>
      <c r="R306" s="276"/>
      <c r="S306" s="276">
        <v>38656</v>
      </c>
      <c r="T306" s="276"/>
      <c r="U306" s="276"/>
      <c r="V306" s="276"/>
      <c r="W306" s="276"/>
      <c r="X306" s="276"/>
      <c r="Y306" s="276"/>
      <c r="Z306" s="276"/>
      <c r="AA306" s="261">
        <v>38656</v>
      </c>
      <c r="AB306" s="175"/>
      <c r="AC306" s="150"/>
      <c r="AD306" s="151"/>
      <c r="AE306" s="150"/>
      <c r="AF306" s="152"/>
      <c r="AG306" s="152"/>
    </row>
    <row r="307" spans="1:33" s="54" customFormat="1" x14ac:dyDescent="0.25">
      <c r="A307" s="560"/>
      <c r="B307" s="512"/>
      <c r="C307" s="518"/>
      <c r="D307" s="518"/>
      <c r="E307" s="521"/>
      <c r="F307" s="132" t="s">
        <v>35</v>
      </c>
      <c r="G307" s="276"/>
      <c r="H307" s="276"/>
      <c r="I307" s="276"/>
      <c r="J307" s="276"/>
      <c r="K307" s="276"/>
      <c r="L307" s="276"/>
      <c r="M307" s="276"/>
      <c r="N307" s="276">
        <v>57997</v>
      </c>
      <c r="O307" s="276"/>
      <c r="P307" s="276"/>
      <c r="Q307" s="276"/>
      <c r="R307" s="276"/>
      <c r="S307" s="276"/>
      <c r="T307" s="276">
        <v>57997</v>
      </c>
      <c r="U307" s="276"/>
      <c r="V307" s="276"/>
      <c r="W307" s="276"/>
      <c r="X307" s="276"/>
      <c r="Y307" s="276"/>
      <c r="Z307" s="276"/>
      <c r="AA307" s="261">
        <v>57997</v>
      </c>
      <c r="AB307" s="175"/>
      <c r="AC307" s="150"/>
      <c r="AD307" s="151"/>
      <c r="AE307" s="150"/>
      <c r="AF307" s="152"/>
      <c r="AG307" s="152"/>
    </row>
    <row r="308" spans="1:33" s="52" customFormat="1" x14ac:dyDescent="0.25">
      <c r="A308" s="179"/>
      <c r="B308" s="180" t="s">
        <v>16</v>
      </c>
      <c r="C308" s="23"/>
      <c r="D308" s="25"/>
      <c r="E308" s="25"/>
      <c r="F308" s="184"/>
      <c r="G308" s="143"/>
      <c r="H308" s="144"/>
      <c r="I308" s="144"/>
      <c r="J308" s="144"/>
      <c r="K308" s="144"/>
      <c r="L308" s="144"/>
      <c r="M308" s="144"/>
      <c r="N308" s="144"/>
      <c r="O308" s="144"/>
      <c r="P308" s="144"/>
      <c r="Q308" s="144"/>
      <c r="R308" s="144"/>
      <c r="S308" s="144"/>
      <c r="T308" s="144"/>
      <c r="U308" s="144"/>
      <c r="V308" s="144"/>
      <c r="W308" s="144"/>
      <c r="X308" s="144"/>
      <c r="Y308" s="144"/>
      <c r="Z308" s="144"/>
      <c r="AA308" s="144">
        <f>AA303+AA304+AA305+AA306+AA307</f>
        <v>1220168</v>
      </c>
      <c r="AB308" s="145">
        <f>AA308/E303</f>
        <v>0.99999974593668961</v>
      </c>
      <c r="AC308" s="136"/>
      <c r="AD308" s="137"/>
      <c r="AE308" s="136"/>
      <c r="AF308" s="126"/>
      <c r="AG308" s="126"/>
    </row>
    <row r="309" spans="1:33" s="52" customFormat="1" x14ac:dyDescent="0.25">
      <c r="A309" s="513">
        <v>33</v>
      </c>
      <c r="B309" s="510" t="s">
        <v>144</v>
      </c>
      <c r="C309" s="516" t="s">
        <v>143</v>
      </c>
      <c r="D309" s="522" t="s">
        <v>936</v>
      </c>
      <c r="E309" s="519">
        <v>2409123.71</v>
      </c>
      <c r="F309" s="132" t="s">
        <v>21</v>
      </c>
      <c r="G309" s="84"/>
      <c r="H309" s="133">
        <v>1374053.65</v>
      </c>
      <c r="I309" s="133"/>
      <c r="J309" s="133"/>
      <c r="K309" s="133"/>
      <c r="L309" s="133"/>
      <c r="M309" s="133"/>
      <c r="N309" s="133"/>
      <c r="O309" s="133"/>
      <c r="P309" s="133"/>
      <c r="Q309" s="133"/>
      <c r="R309" s="133"/>
      <c r="S309" s="133"/>
      <c r="T309" s="133"/>
      <c r="U309" s="133"/>
      <c r="V309" s="133"/>
      <c r="W309" s="133"/>
      <c r="X309" s="133"/>
      <c r="Y309" s="133"/>
      <c r="Z309" s="133"/>
      <c r="AA309" s="133">
        <f t="shared" ref="AA309:AA314" si="5">G309+H309+I309+J309+K309+L309+M309+N309</f>
        <v>1374053.65</v>
      </c>
      <c r="AB309" s="175"/>
      <c r="AC309" s="136">
        <v>11</v>
      </c>
      <c r="AD309" s="137">
        <v>925051</v>
      </c>
      <c r="AE309" s="136" t="s">
        <v>1151</v>
      </c>
      <c r="AF309" s="126"/>
      <c r="AG309" s="126"/>
    </row>
    <row r="310" spans="1:33" s="52" customFormat="1" x14ac:dyDescent="0.25">
      <c r="A310" s="514"/>
      <c r="B310" s="511"/>
      <c r="C310" s="517"/>
      <c r="D310" s="577"/>
      <c r="E310" s="520"/>
      <c r="F310" s="132" t="s">
        <v>228</v>
      </c>
      <c r="G310" s="84"/>
      <c r="H310" s="133"/>
      <c r="I310" s="133">
        <v>498998.43</v>
      </c>
      <c r="J310" s="133"/>
      <c r="K310" s="133"/>
      <c r="L310" s="133"/>
      <c r="M310" s="133"/>
      <c r="N310" s="133"/>
      <c r="O310" s="133"/>
      <c r="P310" s="133"/>
      <c r="Q310" s="133"/>
      <c r="R310" s="133"/>
      <c r="S310" s="133"/>
      <c r="T310" s="133"/>
      <c r="U310" s="133"/>
      <c r="V310" s="133"/>
      <c r="W310" s="133"/>
      <c r="X310" s="133"/>
      <c r="Y310" s="133"/>
      <c r="Z310" s="133"/>
      <c r="AA310" s="133">
        <f t="shared" si="5"/>
        <v>498998.43</v>
      </c>
      <c r="AB310" s="175"/>
      <c r="AC310" s="136">
        <v>3</v>
      </c>
      <c r="AD310" s="137">
        <v>155877</v>
      </c>
      <c r="AE310" s="136" t="s">
        <v>1152</v>
      </c>
      <c r="AF310" s="126"/>
      <c r="AG310" s="126"/>
    </row>
    <row r="311" spans="1:33" s="52" customFormat="1" x14ac:dyDescent="0.25">
      <c r="A311" s="514"/>
      <c r="B311" s="511"/>
      <c r="C311" s="517"/>
      <c r="D311" s="577"/>
      <c r="E311" s="520"/>
      <c r="F311" s="132" t="s">
        <v>145</v>
      </c>
      <c r="G311" s="84"/>
      <c r="H311" s="133">
        <v>113643.53</v>
      </c>
      <c r="I311" s="133"/>
      <c r="J311" s="133"/>
      <c r="K311" s="133"/>
      <c r="L311" s="133"/>
      <c r="M311" s="133"/>
      <c r="N311" s="133"/>
      <c r="O311" s="133"/>
      <c r="P311" s="133"/>
      <c r="Q311" s="133"/>
      <c r="R311" s="133">
        <v>113643.53</v>
      </c>
      <c r="S311" s="133"/>
      <c r="T311" s="133"/>
      <c r="U311" s="133"/>
      <c r="V311" s="133"/>
      <c r="W311" s="133"/>
      <c r="X311" s="133"/>
      <c r="Y311" s="133"/>
      <c r="Z311" s="133"/>
      <c r="AA311" s="133">
        <f t="shared" si="5"/>
        <v>113643.53</v>
      </c>
      <c r="AB311" s="175"/>
      <c r="AC311" s="136"/>
      <c r="AD311" s="137"/>
      <c r="AE311" s="136"/>
      <c r="AF311" s="126"/>
      <c r="AG311" s="126"/>
    </row>
    <row r="312" spans="1:33" s="52" customFormat="1" x14ac:dyDescent="0.25">
      <c r="A312" s="514"/>
      <c r="B312" s="511"/>
      <c r="C312" s="517"/>
      <c r="D312" s="577"/>
      <c r="E312" s="520"/>
      <c r="F312" s="132" t="s">
        <v>32</v>
      </c>
      <c r="G312" s="84"/>
      <c r="H312" s="133">
        <v>103312.3</v>
      </c>
      <c r="I312" s="133"/>
      <c r="J312" s="133"/>
      <c r="K312" s="133"/>
      <c r="L312" s="133"/>
      <c r="M312" s="133"/>
      <c r="N312" s="133"/>
      <c r="O312" s="133"/>
      <c r="P312" s="133"/>
      <c r="Q312" s="133"/>
      <c r="R312" s="133">
        <v>103312.3</v>
      </c>
      <c r="S312" s="133"/>
      <c r="T312" s="133"/>
      <c r="U312" s="133"/>
      <c r="V312" s="133"/>
      <c r="W312" s="133"/>
      <c r="X312" s="133"/>
      <c r="Y312" s="133"/>
      <c r="Z312" s="133"/>
      <c r="AA312" s="133">
        <f t="shared" si="5"/>
        <v>103312.3</v>
      </c>
      <c r="AB312" s="175"/>
      <c r="AC312" s="136"/>
      <c r="AD312" s="137"/>
      <c r="AE312" s="136"/>
      <c r="AF312" s="126"/>
      <c r="AG312" s="126"/>
    </row>
    <row r="313" spans="1:33" s="52" customFormat="1" x14ac:dyDescent="0.25">
      <c r="A313" s="514"/>
      <c r="B313" s="511"/>
      <c r="C313" s="517"/>
      <c r="D313" s="577"/>
      <c r="E313" s="520"/>
      <c r="F313" s="132" t="s">
        <v>218</v>
      </c>
      <c r="G313" s="84"/>
      <c r="H313" s="133"/>
      <c r="I313" s="133"/>
      <c r="J313" s="133"/>
      <c r="K313" s="133"/>
      <c r="L313" s="133"/>
      <c r="M313" s="133">
        <v>208576.3</v>
      </c>
      <c r="N313" s="133"/>
      <c r="O313" s="133"/>
      <c r="P313" s="133"/>
      <c r="Q313" s="133"/>
      <c r="R313" s="133">
        <v>208576.3</v>
      </c>
      <c r="S313" s="133"/>
      <c r="T313" s="133"/>
      <c r="U313" s="133"/>
      <c r="V313" s="133"/>
      <c r="W313" s="133"/>
      <c r="X313" s="133"/>
      <c r="Y313" s="133"/>
      <c r="Z313" s="133"/>
      <c r="AA313" s="133">
        <f t="shared" si="5"/>
        <v>208576.3</v>
      </c>
      <c r="AB313" s="175"/>
      <c r="AC313" s="136"/>
      <c r="AD313" s="137"/>
      <c r="AE313" s="136"/>
      <c r="AF313" s="126"/>
      <c r="AG313" s="126"/>
    </row>
    <row r="314" spans="1:33" s="52" customFormat="1" x14ac:dyDescent="0.25">
      <c r="A314" s="514"/>
      <c r="B314" s="511"/>
      <c r="C314" s="517"/>
      <c r="D314" s="577"/>
      <c r="E314" s="520"/>
      <c r="F314" s="132" t="s">
        <v>1008</v>
      </c>
      <c r="G314" s="84"/>
      <c r="H314" s="133">
        <v>110539.5</v>
      </c>
      <c r="I314" s="133"/>
      <c r="J314" s="133"/>
      <c r="K314" s="133"/>
      <c r="L314" s="133"/>
      <c r="M314" s="133"/>
      <c r="N314" s="133"/>
      <c r="O314" s="133"/>
      <c r="P314" s="133"/>
      <c r="Q314" s="133"/>
      <c r="R314" s="133"/>
      <c r="S314" s="133"/>
      <c r="T314" s="133"/>
      <c r="U314" s="133"/>
      <c r="V314" s="133"/>
      <c r="W314" s="133"/>
      <c r="X314" s="133"/>
      <c r="Y314" s="133"/>
      <c r="Z314" s="133"/>
      <c r="AA314" s="133">
        <f t="shared" si="5"/>
        <v>110539.5</v>
      </c>
      <c r="AB314" s="175"/>
      <c r="AC314" s="136">
        <v>4</v>
      </c>
      <c r="AD314" s="137">
        <v>110524</v>
      </c>
      <c r="AE314" s="136" t="s">
        <v>1153</v>
      </c>
      <c r="AF314" s="126"/>
      <c r="AG314" s="126"/>
    </row>
    <row r="315" spans="1:33" s="52" customFormat="1" x14ac:dyDescent="0.25">
      <c r="A315" s="181"/>
      <c r="B315" s="182" t="s">
        <v>16</v>
      </c>
      <c r="C315" s="183"/>
      <c r="D315" s="82"/>
      <c r="E315" s="82"/>
      <c r="F315" s="184"/>
      <c r="G315" s="143"/>
      <c r="H315" s="144"/>
      <c r="I315" s="144"/>
      <c r="J315" s="144"/>
      <c r="K315" s="144"/>
      <c r="L315" s="144"/>
      <c r="M315" s="144"/>
      <c r="N315" s="144"/>
      <c r="O315" s="144"/>
      <c r="P315" s="144"/>
      <c r="Q315" s="144"/>
      <c r="R315" s="144"/>
      <c r="S315" s="144"/>
      <c r="T315" s="144"/>
      <c r="U315" s="144"/>
      <c r="V315" s="144"/>
      <c r="W315" s="144"/>
      <c r="X315" s="144"/>
      <c r="Y315" s="144"/>
      <c r="Z315" s="144"/>
      <c r="AA315" s="144">
        <f>SUM(AA309:AA314)</f>
        <v>2409123.71</v>
      </c>
      <c r="AB315" s="145">
        <f>AA315/E309</f>
        <v>1</v>
      </c>
      <c r="AC315" s="136"/>
      <c r="AD315" s="137"/>
      <c r="AE315" s="136"/>
      <c r="AF315" s="126"/>
      <c r="AG315" s="126"/>
    </row>
    <row r="316" spans="1:33" s="52" customFormat="1" x14ac:dyDescent="0.25">
      <c r="A316" s="513">
        <v>34</v>
      </c>
      <c r="B316" s="510" t="s">
        <v>146</v>
      </c>
      <c r="C316" s="516" t="s">
        <v>143</v>
      </c>
      <c r="D316" s="522" t="s">
        <v>937</v>
      </c>
      <c r="E316" s="519">
        <v>2614037.58</v>
      </c>
      <c r="F316" s="132" t="s">
        <v>1009</v>
      </c>
      <c r="G316" s="84">
        <v>150000</v>
      </c>
      <c r="H316" s="134"/>
      <c r="I316" s="134"/>
      <c r="J316" s="133"/>
      <c r="K316" s="134"/>
      <c r="L316" s="133"/>
      <c r="M316" s="133"/>
      <c r="N316" s="133"/>
      <c r="O316" s="133"/>
      <c r="P316" s="133"/>
      <c r="Q316" s="133"/>
      <c r="R316" s="133"/>
      <c r="S316" s="133"/>
      <c r="T316" s="133"/>
      <c r="U316" s="133"/>
      <c r="V316" s="133"/>
      <c r="W316" s="133"/>
      <c r="X316" s="133"/>
      <c r="Y316" s="133"/>
      <c r="Z316" s="133"/>
      <c r="AA316" s="84">
        <v>150000</v>
      </c>
      <c r="AB316" s="175"/>
      <c r="AC316" s="136">
        <v>1</v>
      </c>
      <c r="AD316" s="137">
        <v>101751.03</v>
      </c>
      <c r="AE316" s="136" t="s">
        <v>1218</v>
      </c>
      <c r="AF316" s="126"/>
      <c r="AG316" s="126"/>
    </row>
    <row r="317" spans="1:33" s="52" customFormat="1" x14ac:dyDescent="0.25">
      <c r="A317" s="514"/>
      <c r="B317" s="511"/>
      <c r="C317" s="517"/>
      <c r="D317" s="517"/>
      <c r="E317" s="520"/>
      <c r="F317" s="132" t="s">
        <v>1010</v>
      </c>
      <c r="G317" s="84">
        <v>50000</v>
      </c>
      <c r="H317" s="133"/>
      <c r="I317" s="133"/>
      <c r="J317" s="133"/>
      <c r="K317" s="134"/>
      <c r="L317" s="133"/>
      <c r="M317" s="133"/>
      <c r="N317" s="133"/>
      <c r="O317" s="133"/>
      <c r="P317" s="133"/>
      <c r="Q317" s="133"/>
      <c r="R317" s="133"/>
      <c r="S317" s="133"/>
      <c r="T317" s="133"/>
      <c r="U317" s="133"/>
      <c r="V317" s="133"/>
      <c r="W317" s="133"/>
      <c r="X317" s="133"/>
      <c r="Y317" s="133"/>
      <c r="Z317" s="133"/>
      <c r="AA317" s="84">
        <v>50000</v>
      </c>
      <c r="AB317" s="175"/>
      <c r="AC317" s="136">
        <v>1</v>
      </c>
      <c r="AD317" s="137">
        <v>40062.93</v>
      </c>
      <c r="AE317" s="136" t="s">
        <v>1219</v>
      </c>
      <c r="AF317" s="126"/>
      <c r="AG317" s="126"/>
    </row>
    <row r="318" spans="1:33" s="52" customFormat="1" x14ac:dyDescent="0.25">
      <c r="A318" s="514"/>
      <c r="B318" s="511"/>
      <c r="C318" s="517"/>
      <c r="D318" s="517"/>
      <c r="E318" s="520"/>
      <c r="F318" s="132" t="s">
        <v>1011</v>
      </c>
      <c r="G318" s="84"/>
      <c r="H318" s="133"/>
      <c r="I318" s="133"/>
      <c r="J318" s="133"/>
      <c r="K318" s="133"/>
      <c r="L318" s="133"/>
      <c r="M318" s="133"/>
      <c r="N318" s="133"/>
      <c r="O318" s="133">
        <v>1010000</v>
      </c>
      <c r="P318" s="133"/>
      <c r="Q318" s="133"/>
      <c r="R318" s="133"/>
      <c r="S318" s="133"/>
      <c r="T318" s="133"/>
      <c r="U318" s="133"/>
      <c r="V318" s="133"/>
      <c r="W318" s="133"/>
      <c r="X318" s="133"/>
      <c r="Y318" s="133"/>
      <c r="Z318" s="133"/>
      <c r="AA318" s="133">
        <v>1010000</v>
      </c>
      <c r="AB318" s="175"/>
      <c r="AC318" s="136"/>
      <c r="AD318" s="137"/>
      <c r="AE318" s="136" t="s">
        <v>1318</v>
      </c>
      <c r="AF318" s="126"/>
      <c r="AG318" s="126"/>
    </row>
    <row r="319" spans="1:33" s="52" customFormat="1" x14ac:dyDescent="0.25">
      <c r="A319" s="514"/>
      <c r="B319" s="511"/>
      <c r="C319" s="517"/>
      <c r="D319" s="517"/>
      <c r="E319" s="520"/>
      <c r="F319" s="132" t="s">
        <v>1012</v>
      </c>
      <c r="G319" s="84"/>
      <c r="H319" s="133"/>
      <c r="I319" s="133"/>
      <c r="J319" s="133"/>
      <c r="K319" s="133"/>
      <c r="L319" s="133"/>
      <c r="M319" s="133"/>
      <c r="N319" s="133"/>
      <c r="O319" s="133"/>
      <c r="P319" s="133"/>
      <c r="Q319" s="133">
        <v>90000</v>
      </c>
      <c r="R319" s="133"/>
      <c r="S319" s="133"/>
      <c r="T319" s="133"/>
      <c r="U319" s="133"/>
      <c r="V319" s="133"/>
      <c r="W319" s="133"/>
      <c r="X319" s="133"/>
      <c r="Y319" s="133"/>
      <c r="Z319" s="133"/>
      <c r="AA319" s="133">
        <v>90000</v>
      </c>
      <c r="AB319" s="175"/>
      <c r="AC319" s="136"/>
      <c r="AD319" s="137"/>
      <c r="AE319" s="136"/>
      <c r="AF319" s="126"/>
      <c r="AG319" s="126"/>
    </row>
    <row r="320" spans="1:33" s="52" customFormat="1" x14ac:dyDescent="0.25">
      <c r="A320" s="514"/>
      <c r="B320" s="511"/>
      <c r="C320" s="517"/>
      <c r="D320" s="517"/>
      <c r="E320" s="520"/>
      <c r="F320" s="132" t="s">
        <v>1013</v>
      </c>
      <c r="G320" s="84"/>
      <c r="H320" s="133"/>
      <c r="I320" s="133">
        <v>100000</v>
      </c>
      <c r="J320" s="133"/>
      <c r="K320" s="134"/>
      <c r="L320" s="133"/>
      <c r="M320" s="133"/>
      <c r="N320" s="133"/>
      <c r="O320" s="133"/>
      <c r="P320" s="133"/>
      <c r="Q320" s="133"/>
      <c r="R320" s="133"/>
      <c r="S320" s="133"/>
      <c r="T320" s="133"/>
      <c r="U320" s="133"/>
      <c r="V320" s="133"/>
      <c r="W320" s="133"/>
      <c r="X320" s="133"/>
      <c r="Y320" s="133"/>
      <c r="Z320" s="133"/>
      <c r="AA320" s="133">
        <v>100000</v>
      </c>
      <c r="AB320" s="175"/>
      <c r="AC320" s="136"/>
      <c r="AD320" s="137"/>
      <c r="AE320" s="136"/>
      <c r="AF320" s="126"/>
      <c r="AG320" s="126"/>
    </row>
    <row r="321" spans="1:33" s="52" customFormat="1" x14ac:dyDescent="0.25">
      <c r="A321" s="514"/>
      <c r="B321" s="511"/>
      <c r="C321" s="517"/>
      <c r="D321" s="517"/>
      <c r="E321" s="520"/>
      <c r="F321" s="132" t="s">
        <v>1014</v>
      </c>
      <c r="G321" s="84"/>
      <c r="H321" s="133"/>
      <c r="I321" s="133"/>
      <c r="J321" s="133"/>
      <c r="K321" s="133"/>
      <c r="L321" s="133"/>
      <c r="M321" s="133"/>
      <c r="N321" s="133">
        <v>300000</v>
      </c>
      <c r="O321" s="133"/>
      <c r="P321" s="133"/>
      <c r="Q321" s="133"/>
      <c r="R321" s="133"/>
      <c r="S321" s="133"/>
      <c r="T321" s="133"/>
      <c r="U321" s="133"/>
      <c r="V321" s="133"/>
      <c r="W321" s="133"/>
      <c r="X321" s="133"/>
      <c r="Y321" s="133"/>
      <c r="Z321" s="133"/>
      <c r="AA321" s="133">
        <v>300000</v>
      </c>
      <c r="AB321" s="175"/>
      <c r="AC321" s="136"/>
      <c r="AD321" s="137"/>
      <c r="AE321" s="136"/>
      <c r="AF321" s="126"/>
      <c r="AG321" s="126"/>
    </row>
    <row r="322" spans="1:33" s="52" customFormat="1" x14ac:dyDescent="0.25">
      <c r="A322" s="514"/>
      <c r="B322" s="511"/>
      <c r="C322" s="517"/>
      <c r="D322" s="517"/>
      <c r="E322" s="520"/>
      <c r="F322" s="132" t="s">
        <v>1015</v>
      </c>
      <c r="G322" s="84"/>
      <c r="H322" s="134"/>
      <c r="I322" s="133"/>
      <c r="J322" s="133"/>
      <c r="K322" s="133"/>
      <c r="L322" s="133"/>
      <c r="M322" s="133"/>
      <c r="N322" s="133">
        <v>80000</v>
      </c>
      <c r="O322" s="133"/>
      <c r="P322" s="133"/>
      <c r="Q322" s="133"/>
      <c r="R322" s="133"/>
      <c r="S322" s="133"/>
      <c r="T322" s="133"/>
      <c r="U322" s="133"/>
      <c r="V322" s="133"/>
      <c r="W322" s="133"/>
      <c r="X322" s="133"/>
      <c r="Y322" s="133"/>
      <c r="Z322" s="133"/>
      <c r="AA322" s="133">
        <v>80000</v>
      </c>
      <c r="AB322" s="175"/>
      <c r="AC322" s="136"/>
      <c r="AD322" s="137"/>
      <c r="AE322" s="136"/>
      <c r="AF322" s="126"/>
      <c r="AG322" s="126"/>
    </row>
    <row r="323" spans="1:33" s="52" customFormat="1" x14ac:dyDescent="0.25">
      <c r="A323" s="514"/>
      <c r="B323" s="511"/>
      <c r="C323" s="517"/>
      <c r="D323" s="517"/>
      <c r="E323" s="520"/>
      <c r="F323" s="132" t="s">
        <v>1016</v>
      </c>
      <c r="G323" s="84"/>
      <c r="H323" s="134"/>
      <c r="I323" s="133"/>
      <c r="J323" s="133"/>
      <c r="K323" s="133"/>
      <c r="L323" s="133"/>
      <c r="M323" s="133"/>
      <c r="N323" s="133"/>
      <c r="O323" s="133">
        <v>239796.05</v>
      </c>
      <c r="P323" s="133"/>
      <c r="Q323" s="133"/>
      <c r="R323" s="133"/>
      <c r="S323" s="133"/>
      <c r="T323" s="133"/>
      <c r="U323" s="133"/>
      <c r="V323" s="133"/>
      <c r="W323" s="133"/>
      <c r="X323" s="133"/>
      <c r="Y323" s="133"/>
      <c r="Z323" s="133"/>
      <c r="AA323" s="133">
        <v>239796.05</v>
      </c>
      <c r="AB323" s="175"/>
      <c r="AC323" s="136"/>
      <c r="AD323" s="137"/>
      <c r="AE323" s="136" t="s">
        <v>1318</v>
      </c>
      <c r="AF323" s="126"/>
      <c r="AG323" s="126"/>
    </row>
    <row r="324" spans="1:33" s="52" customFormat="1" x14ac:dyDescent="0.25">
      <c r="A324" s="514"/>
      <c r="B324" s="511"/>
      <c r="C324" s="517"/>
      <c r="D324" s="517"/>
      <c r="E324" s="520"/>
      <c r="F324" s="132" t="s">
        <v>1017</v>
      </c>
      <c r="G324" s="84"/>
      <c r="H324" s="133"/>
      <c r="I324" s="133"/>
      <c r="J324" s="133"/>
      <c r="K324" s="277"/>
      <c r="L324" s="133"/>
      <c r="M324" s="133"/>
      <c r="N324" s="133">
        <v>307703.44</v>
      </c>
      <c r="O324" s="133"/>
      <c r="P324" s="133"/>
      <c r="Q324" s="133"/>
      <c r="R324" s="133"/>
      <c r="S324" s="133"/>
      <c r="T324" s="133"/>
      <c r="U324" s="133"/>
      <c r="V324" s="133"/>
      <c r="W324" s="133"/>
      <c r="X324" s="133"/>
      <c r="Y324" s="133"/>
      <c r="Z324" s="133"/>
      <c r="AA324" s="133">
        <v>245000</v>
      </c>
      <c r="AB324" s="175"/>
      <c r="AC324" s="136"/>
      <c r="AD324" s="137"/>
      <c r="AE324" s="136" t="s">
        <v>1318</v>
      </c>
      <c r="AF324" s="126"/>
      <c r="AG324" s="126"/>
    </row>
    <row r="325" spans="1:33" s="52" customFormat="1" x14ac:dyDescent="0.25">
      <c r="A325" s="514"/>
      <c r="B325" s="511"/>
      <c r="C325" s="517"/>
      <c r="D325" s="517"/>
      <c r="E325" s="520"/>
      <c r="F325" s="132" t="s">
        <v>1018</v>
      </c>
      <c r="G325" s="84"/>
      <c r="H325" s="133"/>
      <c r="I325" s="133"/>
      <c r="J325" s="133"/>
      <c r="K325" s="133"/>
      <c r="L325" s="133"/>
      <c r="M325" s="133"/>
      <c r="N325" s="133">
        <v>299241.53000000003</v>
      </c>
      <c r="O325" s="133"/>
      <c r="P325" s="133"/>
      <c r="Q325" s="133"/>
      <c r="R325" s="133"/>
      <c r="S325" s="133"/>
      <c r="T325" s="133"/>
      <c r="U325" s="133"/>
      <c r="V325" s="133"/>
      <c r="W325" s="133"/>
      <c r="X325" s="133"/>
      <c r="Y325" s="133"/>
      <c r="Z325" s="133"/>
      <c r="AA325" s="133">
        <v>299241.53000000003</v>
      </c>
      <c r="AB325" s="175"/>
      <c r="AC325" s="136"/>
      <c r="AD325" s="137"/>
      <c r="AE325" s="136"/>
      <c r="AF325" s="126"/>
      <c r="AG325" s="126"/>
    </row>
    <row r="326" spans="1:33" s="52" customFormat="1" x14ac:dyDescent="0.25">
      <c r="A326" s="177"/>
      <c r="B326" s="105"/>
      <c r="C326" s="80"/>
      <c r="D326" s="32"/>
      <c r="E326" s="33"/>
      <c r="F326" s="132" t="s">
        <v>1317</v>
      </c>
      <c r="G326" s="84"/>
      <c r="H326" s="133"/>
      <c r="I326" s="133"/>
      <c r="J326" s="133"/>
      <c r="K326" s="133"/>
      <c r="L326" s="133"/>
      <c r="M326" s="133"/>
      <c r="N326" s="133"/>
      <c r="O326" s="133"/>
      <c r="P326" s="133"/>
      <c r="Q326" s="133"/>
      <c r="R326" s="133"/>
      <c r="S326" s="133"/>
      <c r="T326" s="133"/>
      <c r="U326" s="133"/>
      <c r="V326" s="133"/>
      <c r="W326" s="133"/>
      <c r="X326" s="133">
        <v>50000</v>
      </c>
      <c r="Y326" s="133"/>
      <c r="Z326" s="133"/>
      <c r="AA326" s="133">
        <v>50000</v>
      </c>
      <c r="AB326" s="175"/>
      <c r="AC326" s="136"/>
      <c r="AD326" s="137"/>
      <c r="AE326" s="136"/>
      <c r="AF326" s="126"/>
      <c r="AG326" s="126"/>
    </row>
    <row r="327" spans="1:33" s="52" customFormat="1" x14ac:dyDescent="0.25">
      <c r="A327" s="181"/>
      <c r="B327" s="182" t="s">
        <v>16</v>
      </c>
      <c r="C327" s="183"/>
      <c r="D327" s="82"/>
      <c r="E327" s="82"/>
      <c r="F327" s="184"/>
      <c r="G327" s="143"/>
      <c r="H327" s="144"/>
      <c r="I327" s="144"/>
      <c r="J327" s="144"/>
      <c r="K327" s="144"/>
      <c r="L327" s="144"/>
      <c r="M327" s="144"/>
      <c r="N327" s="144"/>
      <c r="O327" s="144"/>
      <c r="P327" s="144"/>
      <c r="Q327" s="144"/>
      <c r="R327" s="144"/>
      <c r="S327" s="144"/>
      <c r="T327" s="144"/>
      <c r="U327" s="144"/>
      <c r="V327" s="144"/>
      <c r="W327" s="144"/>
      <c r="X327" s="144"/>
      <c r="Y327" s="144"/>
      <c r="Z327" s="144"/>
      <c r="AA327" s="144">
        <f>SUM(AA316:AA326)</f>
        <v>2614037.58</v>
      </c>
      <c r="AB327" s="145">
        <f>AA327/E316</f>
        <v>1</v>
      </c>
      <c r="AC327" s="136"/>
      <c r="AD327" s="137"/>
      <c r="AE327" s="136"/>
      <c r="AF327" s="126"/>
      <c r="AG327" s="126"/>
    </row>
    <row r="328" spans="1:33" s="52" customFormat="1" x14ac:dyDescent="0.25">
      <c r="A328" s="513">
        <v>35</v>
      </c>
      <c r="B328" s="510" t="s">
        <v>148</v>
      </c>
      <c r="C328" s="516" t="s">
        <v>143</v>
      </c>
      <c r="D328" s="522" t="s">
        <v>938</v>
      </c>
      <c r="E328" s="519">
        <v>2026526.11</v>
      </c>
      <c r="F328" s="186" t="s">
        <v>234</v>
      </c>
      <c r="G328" s="278"/>
      <c r="H328" s="279"/>
      <c r="I328" s="279"/>
      <c r="J328" s="279"/>
      <c r="K328" s="133"/>
      <c r="L328" s="133"/>
      <c r="M328" s="133">
        <v>100000</v>
      </c>
      <c r="N328" s="133"/>
      <c r="O328" s="133"/>
      <c r="P328" s="133"/>
      <c r="Q328" s="133"/>
      <c r="R328" s="133"/>
      <c r="S328" s="133"/>
      <c r="T328" s="133"/>
      <c r="U328" s="133"/>
      <c r="V328" s="133"/>
      <c r="W328" s="133"/>
      <c r="X328" s="133"/>
      <c r="Y328" s="133"/>
      <c r="Z328" s="133"/>
      <c r="AA328" s="133">
        <v>100000</v>
      </c>
      <c r="AB328" s="175"/>
      <c r="AC328" s="136"/>
      <c r="AD328" s="137"/>
      <c r="AE328" s="136" t="s">
        <v>1319</v>
      </c>
      <c r="AF328" s="126"/>
      <c r="AG328" s="126"/>
    </row>
    <row r="329" spans="1:33" s="52" customFormat="1" x14ac:dyDescent="0.25">
      <c r="A329" s="514"/>
      <c r="B329" s="511"/>
      <c r="C329" s="517"/>
      <c r="D329" s="630"/>
      <c r="E329" s="520"/>
      <c r="F329" s="186" t="s">
        <v>69</v>
      </c>
      <c r="G329" s="278"/>
      <c r="H329" s="279"/>
      <c r="I329" s="279"/>
      <c r="J329" s="279"/>
      <c r="K329" s="133"/>
      <c r="L329" s="133"/>
      <c r="M329" s="133"/>
      <c r="N329" s="133"/>
      <c r="O329" s="133">
        <v>200000</v>
      </c>
      <c r="P329" s="133"/>
      <c r="Q329" s="133"/>
      <c r="R329" s="133"/>
      <c r="S329" s="133"/>
      <c r="T329" s="133"/>
      <c r="U329" s="133"/>
      <c r="V329" s="133"/>
      <c r="W329" s="133"/>
      <c r="X329" s="133"/>
      <c r="Y329" s="133"/>
      <c r="Z329" s="133"/>
      <c r="AA329" s="133">
        <v>200000</v>
      </c>
      <c r="AB329" s="175"/>
      <c r="AC329" s="136"/>
      <c r="AD329" s="137"/>
      <c r="AE329" s="136" t="s">
        <v>1545</v>
      </c>
      <c r="AF329" s="126"/>
      <c r="AG329" s="126"/>
    </row>
    <row r="330" spans="1:33" s="52" customFormat="1" x14ac:dyDescent="0.25">
      <c r="A330" s="514"/>
      <c r="B330" s="511"/>
      <c r="C330" s="517"/>
      <c r="D330" s="630"/>
      <c r="E330" s="520"/>
      <c r="F330" s="186" t="s">
        <v>442</v>
      </c>
      <c r="G330" s="278"/>
      <c r="H330" s="279"/>
      <c r="I330" s="279"/>
      <c r="J330" s="279"/>
      <c r="K330" s="133"/>
      <c r="L330" s="133">
        <v>437480.28</v>
      </c>
      <c r="M330" s="133"/>
      <c r="N330" s="133"/>
      <c r="O330" s="133"/>
      <c r="P330" s="133"/>
      <c r="Q330" s="133"/>
      <c r="R330" s="133"/>
      <c r="S330" s="133"/>
      <c r="T330" s="133"/>
      <c r="U330" s="133"/>
      <c r="V330" s="133"/>
      <c r="W330" s="133"/>
      <c r="X330" s="133"/>
      <c r="Y330" s="133"/>
      <c r="Z330" s="133"/>
      <c r="AA330" s="133">
        <v>437480.28</v>
      </c>
      <c r="AB330" s="175"/>
      <c r="AC330" s="136">
        <v>8</v>
      </c>
      <c r="AD330" s="137">
        <v>400000</v>
      </c>
      <c r="AE330" s="136" t="s">
        <v>1546</v>
      </c>
      <c r="AF330" s="126"/>
      <c r="AG330" s="126"/>
    </row>
    <row r="331" spans="1:33" s="52" customFormat="1" x14ac:dyDescent="0.25">
      <c r="A331" s="514"/>
      <c r="B331" s="511"/>
      <c r="C331" s="517"/>
      <c r="D331" s="630"/>
      <c r="E331" s="520"/>
      <c r="F331" s="186" t="s">
        <v>231</v>
      </c>
      <c r="G331" s="278"/>
      <c r="H331" s="279"/>
      <c r="I331" s="279"/>
      <c r="J331" s="279"/>
      <c r="K331" s="133"/>
      <c r="L331" s="133"/>
      <c r="M331" s="133"/>
      <c r="N331" s="133"/>
      <c r="O331" s="133">
        <v>68330.75</v>
      </c>
      <c r="P331" s="133"/>
      <c r="Q331" s="133"/>
      <c r="R331" s="133"/>
      <c r="S331" s="133"/>
      <c r="T331" s="133"/>
      <c r="U331" s="133"/>
      <c r="V331" s="133"/>
      <c r="W331" s="133"/>
      <c r="X331" s="133"/>
      <c r="Y331" s="133"/>
      <c r="Z331" s="133"/>
      <c r="AA331" s="133">
        <v>68330.75</v>
      </c>
      <c r="AB331" s="175"/>
      <c r="AC331" s="136"/>
      <c r="AD331" s="137"/>
      <c r="AE331" s="136" t="s">
        <v>1547</v>
      </c>
      <c r="AF331" s="126"/>
      <c r="AG331" s="126"/>
    </row>
    <row r="332" spans="1:33" s="52" customFormat="1" x14ac:dyDescent="0.25">
      <c r="A332" s="514"/>
      <c r="B332" s="511"/>
      <c r="C332" s="517"/>
      <c r="D332" s="630"/>
      <c r="E332" s="520"/>
      <c r="F332" s="186" t="s">
        <v>65</v>
      </c>
      <c r="G332" s="278"/>
      <c r="H332" s="279"/>
      <c r="I332" s="279"/>
      <c r="J332" s="279"/>
      <c r="K332" s="133"/>
      <c r="L332" s="133"/>
      <c r="M332" s="133"/>
      <c r="N332" s="133"/>
      <c r="O332" s="133">
        <v>109493.15</v>
      </c>
      <c r="P332" s="133"/>
      <c r="Q332" s="133"/>
      <c r="R332" s="133"/>
      <c r="S332" s="133"/>
      <c r="T332" s="133"/>
      <c r="U332" s="133"/>
      <c r="V332" s="133"/>
      <c r="W332" s="133"/>
      <c r="X332" s="133"/>
      <c r="Y332" s="133"/>
      <c r="Z332" s="133"/>
      <c r="AA332" s="133">
        <v>109493.15</v>
      </c>
      <c r="AB332" s="175"/>
      <c r="AC332" s="136"/>
      <c r="AD332" s="137"/>
      <c r="AE332" s="136" t="s">
        <v>1548</v>
      </c>
      <c r="AF332" s="126"/>
      <c r="AG332" s="126"/>
    </row>
    <row r="333" spans="1:33" s="52" customFormat="1" x14ac:dyDescent="0.25">
      <c r="A333" s="514"/>
      <c r="B333" s="511"/>
      <c r="C333" s="517"/>
      <c r="D333" s="630"/>
      <c r="E333" s="520"/>
      <c r="F333" s="186" t="s">
        <v>66</v>
      </c>
      <c r="G333" s="278"/>
      <c r="H333" s="279"/>
      <c r="I333" s="279"/>
      <c r="J333" s="279"/>
      <c r="K333" s="133"/>
      <c r="L333" s="133"/>
      <c r="M333" s="133"/>
      <c r="N333" s="133"/>
      <c r="O333" s="133">
        <v>755738.07</v>
      </c>
      <c r="P333" s="133"/>
      <c r="Q333" s="133"/>
      <c r="R333" s="133"/>
      <c r="S333" s="133"/>
      <c r="T333" s="133"/>
      <c r="U333" s="133"/>
      <c r="V333" s="133"/>
      <c r="W333" s="133"/>
      <c r="X333" s="133"/>
      <c r="Y333" s="133"/>
      <c r="Z333" s="133"/>
      <c r="AA333" s="133">
        <v>755738.07</v>
      </c>
      <c r="AB333" s="175"/>
      <c r="AC333" s="136">
        <v>7</v>
      </c>
      <c r="AD333" s="137">
        <v>742479</v>
      </c>
      <c r="AE333" s="136" t="s">
        <v>1549</v>
      </c>
      <c r="AF333" s="126"/>
      <c r="AG333" s="126"/>
    </row>
    <row r="334" spans="1:33" s="52" customFormat="1" x14ac:dyDescent="0.25">
      <c r="A334" s="515"/>
      <c r="B334" s="512"/>
      <c r="C334" s="518"/>
      <c r="D334" s="631"/>
      <c r="E334" s="521"/>
      <c r="F334" s="186" t="s">
        <v>44</v>
      </c>
      <c r="G334" s="278"/>
      <c r="H334" s="279"/>
      <c r="I334" s="279"/>
      <c r="J334" s="279"/>
      <c r="K334" s="133"/>
      <c r="L334" s="133"/>
      <c r="M334" s="133"/>
      <c r="N334" s="133"/>
      <c r="O334" s="133">
        <v>355483.86</v>
      </c>
      <c r="P334" s="133"/>
      <c r="Q334" s="133"/>
      <c r="R334" s="133"/>
      <c r="S334" s="133"/>
      <c r="T334" s="133"/>
      <c r="U334" s="133"/>
      <c r="V334" s="133"/>
      <c r="W334" s="133"/>
      <c r="X334" s="133"/>
      <c r="Y334" s="133"/>
      <c r="Z334" s="133"/>
      <c r="AA334" s="133">
        <v>355483.86</v>
      </c>
      <c r="AB334" s="175"/>
      <c r="AC334" s="136"/>
      <c r="AD334" s="137"/>
      <c r="AE334" s="136" t="s">
        <v>1548</v>
      </c>
      <c r="AF334" s="126"/>
      <c r="AG334" s="126"/>
    </row>
    <row r="335" spans="1:33" s="52" customFormat="1" x14ac:dyDescent="0.25">
      <c r="A335" s="181"/>
      <c r="B335" s="182" t="s">
        <v>16</v>
      </c>
      <c r="C335" s="183"/>
      <c r="D335" s="82"/>
      <c r="E335" s="82"/>
      <c r="F335" s="184"/>
      <c r="G335" s="143"/>
      <c r="H335" s="144"/>
      <c r="I335" s="144"/>
      <c r="J335" s="144"/>
      <c r="K335" s="144"/>
      <c r="L335" s="144"/>
      <c r="M335" s="144"/>
      <c r="N335" s="144"/>
      <c r="O335" s="144"/>
      <c r="P335" s="144"/>
      <c r="Q335" s="144"/>
      <c r="R335" s="144"/>
      <c r="S335" s="144"/>
      <c r="T335" s="144"/>
      <c r="U335" s="144"/>
      <c r="V335" s="144"/>
      <c r="W335" s="144"/>
      <c r="X335" s="144"/>
      <c r="Y335" s="144"/>
      <c r="Z335" s="144"/>
      <c r="AA335" s="144">
        <f>SUM(AA328:AA334)</f>
        <v>2026526.1099999999</v>
      </c>
      <c r="AB335" s="145">
        <f>AA335/E328</f>
        <v>0.99999999999999989</v>
      </c>
      <c r="AC335" s="136"/>
      <c r="AD335" s="137"/>
      <c r="AE335" s="136"/>
      <c r="AF335" s="126"/>
      <c r="AG335" s="126"/>
    </row>
    <row r="336" spans="1:33" s="52" customFormat="1" x14ac:dyDescent="0.25">
      <c r="A336" s="513">
        <v>36</v>
      </c>
      <c r="B336" s="510" t="s">
        <v>1019</v>
      </c>
      <c r="C336" s="516" t="s">
        <v>143</v>
      </c>
      <c r="D336" s="522" t="s">
        <v>939</v>
      </c>
      <c r="E336" s="622">
        <v>2066211.31</v>
      </c>
      <c r="F336" s="132" t="s">
        <v>1021</v>
      </c>
      <c r="G336" s="84"/>
      <c r="H336" s="133"/>
      <c r="I336" s="133"/>
      <c r="J336" s="133">
        <v>902471</v>
      </c>
      <c r="K336" s="133"/>
      <c r="L336" s="133"/>
      <c r="M336" s="133"/>
      <c r="N336" s="133"/>
      <c r="O336" s="133"/>
      <c r="P336" s="133"/>
      <c r="Q336" s="133"/>
      <c r="R336" s="133"/>
      <c r="S336" s="133"/>
      <c r="T336" s="133"/>
      <c r="U336" s="133"/>
      <c r="V336" s="133"/>
      <c r="W336" s="133"/>
      <c r="X336" s="133"/>
      <c r="Y336" s="133"/>
      <c r="Z336" s="133"/>
      <c r="AA336" s="133">
        <v>902471</v>
      </c>
      <c r="AB336" s="175"/>
      <c r="AC336" s="136">
        <v>5</v>
      </c>
      <c r="AD336" s="137">
        <v>863671</v>
      </c>
      <c r="AE336" s="136" t="s">
        <v>1550</v>
      </c>
      <c r="AF336" s="126"/>
      <c r="AG336" s="126"/>
    </row>
    <row r="337" spans="1:33" s="52" customFormat="1" x14ac:dyDescent="0.25">
      <c r="A337" s="514"/>
      <c r="B337" s="511"/>
      <c r="C337" s="517"/>
      <c r="D337" s="577"/>
      <c r="E337" s="623"/>
      <c r="F337" s="132" t="s">
        <v>122</v>
      </c>
      <c r="G337" s="84"/>
      <c r="H337" s="133"/>
      <c r="I337" s="133"/>
      <c r="J337" s="133"/>
      <c r="K337" s="133">
        <v>360000</v>
      </c>
      <c r="L337" s="133"/>
      <c r="M337" s="133"/>
      <c r="N337" s="133"/>
      <c r="O337" s="133"/>
      <c r="P337" s="133"/>
      <c r="Q337" s="133"/>
      <c r="R337" s="133"/>
      <c r="S337" s="133"/>
      <c r="T337" s="133"/>
      <c r="U337" s="133"/>
      <c r="V337" s="133"/>
      <c r="W337" s="133"/>
      <c r="X337" s="133"/>
      <c r="Y337" s="133"/>
      <c r="Z337" s="133"/>
      <c r="AA337" s="133">
        <v>360000</v>
      </c>
      <c r="AB337" s="175"/>
      <c r="AC337" s="136"/>
      <c r="AD337" s="137"/>
      <c r="AE337" s="136" t="s">
        <v>1551</v>
      </c>
      <c r="AF337" s="126"/>
      <c r="AG337" s="126"/>
    </row>
    <row r="338" spans="1:33" s="52" customFormat="1" x14ac:dyDescent="0.25">
      <c r="A338" s="514"/>
      <c r="B338" s="511"/>
      <c r="C338" s="517"/>
      <c r="D338" s="577"/>
      <c r="E338" s="623"/>
      <c r="F338" s="132" t="s">
        <v>1020</v>
      </c>
      <c r="G338" s="84"/>
      <c r="H338" s="133"/>
      <c r="I338" s="133"/>
      <c r="J338" s="133"/>
      <c r="K338" s="133"/>
      <c r="L338" s="133"/>
      <c r="M338" s="133">
        <v>100000</v>
      </c>
      <c r="N338" s="133"/>
      <c r="O338" s="133"/>
      <c r="P338" s="133"/>
      <c r="Q338" s="133"/>
      <c r="R338" s="133"/>
      <c r="S338" s="133"/>
      <c r="T338" s="133"/>
      <c r="U338" s="133"/>
      <c r="V338" s="133"/>
      <c r="W338" s="133"/>
      <c r="X338" s="133"/>
      <c r="Y338" s="133"/>
      <c r="Z338" s="133"/>
      <c r="AA338" s="133">
        <v>100000</v>
      </c>
      <c r="AB338" s="175"/>
      <c r="AC338" s="136">
        <v>1</v>
      </c>
      <c r="AD338" s="137">
        <v>99920</v>
      </c>
      <c r="AE338" s="136" t="s">
        <v>1552</v>
      </c>
      <c r="AF338" s="126"/>
      <c r="AG338" s="126"/>
    </row>
    <row r="339" spans="1:33" s="52" customFormat="1" x14ac:dyDescent="0.25">
      <c r="A339" s="514"/>
      <c r="B339" s="511"/>
      <c r="C339" s="517"/>
      <c r="D339" s="577"/>
      <c r="E339" s="623"/>
      <c r="F339" s="132" t="s">
        <v>123</v>
      </c>
      <c r="G339" s="84"/>
      <c r="H339" s="133"/>
      <c r="I339" s="133"/>
      <c r="J339" s="133"/>
      <c r="K339" s="133"/>
      <c r="L339" s="133">
        <v>343740</v>
      </c>
      <c r="M339" s="133"/>
      <c r="N339" s="133"/>
      <c r="O339" s="133"/>
      <c r="P339" s="133"/>
      <c r="Q339" s="133"/>
      <c r="R339" s="133"/>
      <c r="S339" s="133"/>
      <c r="T339" s="133"/>
      <c r="U339" s="133"/>
      <c r="V339" s="133"/>
      <c r="W339" s="133"/>
      <c r="X339" s="133"/>
      <c r="Y339" s="133"/>
      <c r="Z339" s="133"/>
      <c r="AA339" s="133">
        <f>G339+H339+I339+J339+K339+L339+M339+N339</f>
        <v>343740</v>
      </c>
      <c r="AB339" s="175"/>
      <c r="AC339" s="136"/>
      <c r="AD339" s="137"/>
      <c r="AE339" s="136" t="s">
        <v>1553</v>
      </c>
      <c r="AF339" s="126"/>
      <c r="AG339" s="126"/>
    </row>
    <row r="340" spans="1:33" s="52" customFormat="1" x14ac:dyDescent="0.25">
      <c r="A340" s="514"/>
      <c r="B340" s="511"/>
      <c r="C340" s="517"/>
      <c r="D340" s="577"/>
      <c r="E340" s="623"/>
      <c r="F340" s="132" t="s">
        <v>149</v>
      </c>
      <c r="G340" s="84"/>
      <c r="H340" s="133"/>
      <c r="I340" s="133"/>
      <c r="J340" s="133"/>
      <c r="K340" s="133"/>
      <c r="L340" s="133">
        <v>200000</v>
      </c>
      <c r="M340" s="133"/>
      <c r="N340" s="133"/>
      <c r="O340" s="133"/>
      <c r="P340" s="133"/>
      <c r="Q340" s="133"/>
      <c r="R340" s="133"/>
      <c r="S340" s="133"/>
      <c r="T340" s="133"/>
      <c r="U340" s="133"/>
      <c r="V340" s="133"/>
      <c r="W340" s="133"/>
      <c r="X340" s="133"/>
      <c r="Y340" s="133"/>
      <c r="Z340" s="133"/>
      <c r="AA340" s="133">
        <f>G340+H340+I340+J340+K340+L340+M340+N340</f>
        <v>200000</v>
      </c>
      <c r="AB340" s="175"/>
      <c r="AC340" s="136">
        <v>1</v>
      </c>
      <c r="AD340" s="137">
        <v>200000</v>
      </c>
      <c r="AE340" s="136"/>
      <c r="AF340" s="126"/>
      <c r="AG340" s="126"/>
    </row>
    <row r="341" spans="1:33" s="52" customFormat="1" x14ac:dyDescent="0.25">
      <c r="A341" s="515"/>
      <c r="B341" s="512"/>
      <c r="C341" s="518"/>
      <c r="D341" s="578"/>
      <c r="E341" s="624"/>
      <c r="F341" s="132" t="s">
        <v>32</v>
      </c>
      <c r="G341" s="84"/>
      <c r="H341" s="133"/>
      <c r="I341" s="133"/>
      <c r="J341" s="133"/>
      <c r="K341" s="133"/>
      <c r="L341" s="133"/>
      <c r="M341" s="133">
        <v>160000</v>
      </c>
      <c r="N341" s="133"/>
      <c r="O341" s="133"/>
      <c r="P341" s="133"/>
      <c r="Q341" s="133"/>
      <c r="R341" s="133"/>
      <c r="S341" s="133"/>
      <c r="T341" s="133"/>
      <c r="U341" s="133"/>
      <c r="V341" s="133"/>
      <c r="W341" s="133"/>
      <c r="X341" s="133"/>
      <c r="Y341" s="133"/>
      <c r="Z341" s="133"/>
      <c r="AA341" s="133">
        <v>160000</v>
      </c>
      <c r="AB341" s="175"/>
      <c r="AC341" s="136">
        <v>1</v>
      </c>
      <c r="AD341" s="137">
        <v>160000</v>
      </c>
      <c r="AE341" s="136"/>
      <c r="AF341" s="126"/>
      <c r="AG341" s="126"/>
    </row>
    <row r="342" spans="1:33" s="52" customFormat="1" x14ac:dyDescent="0.25">
      <c r="A342" s="181"/>
      <c r="B342" s="182" t="s">
        <v>16</v>
      </c>
      <c r="C342" s="183"/>
      <c r="D342" s="82"/>
      <c r="E342" s="82"/>
      <c r="F342" s="184"/>
      <c r="G342" s="143"/>
      <c r="H342" s="144"/>
      <c r="I342" s="144"/>
      <c r="J342" s="144"/>
      <c r="K342" s="144"/>
      <c r="L342" s="144"/>
      <c r="M342" s="144"/>
      <c r="N342" s="144"/>
      <c r="O342" s="144"/>
      <c r="P342" s="144"/>
      <c r="Q342" s="144"/>
      <c r="R342" s="144"/>
      <c r="S342" s="144"/>
      <c r="T342" s="144"/>
      <c r="U342" s="144"/>
      <c r="V342" s="144"/>
      <c r="W342" s="144"/>
      <c r="X342" s="144"/>
      <c r="Y342" s="144"/>
      <c r="Z342" s="144"/>
      <c r="AA342" s="144">
        <f>SUM(AA336:AA341)</f>
        <v>2066211</v>
      </c>
      <c r="AB342" s="145">
        <f>AA342/E336</f>
        <v>0.99999984996694258</v>
      </c>
      <c r="AC342" s="136"/>
      <c r="AD342" s="137"/>
      <c r="AE342" s="136"/>
      <c r="AF342" s="126"/>
      <c r="AG342" s="126"/>
    </row>
    <row r="343" spans="1:33" s="52" customFormat="1" ht="15" customHeight="1" x14ac:dyDescent="0.25">
      <c r="A343" s="587">
        <v>37</v>
      </c>
      <c r="B343" s="556" t="s">
        <v>791</v>
      </c>
      <c r="C343" s="570" t="s">
        <v>152</v>
      </c>
      <c r="D343" s="552" t="s">
        <v>790</v>
      </c>
      <c r="E343" s="582">
        <v>2323612.31</v>
      </c>
      <c r="F343" s="186" t="s">
        <v>150</v>
      </c>
      <c r="G343" s="15"/>
      <c r="H343" s="187"/>
      <c r="I343" s="187"/>
      <c r="J343" s="187"/>
      <c r="K343" s="187"/>
      <c r="L343" s="187">
        <v>261092</v>
      </c>
      <c r="M343" s="187"/>
      <c r="N343" s="187"/>
      <c r="O343" s="187"/>
      <c r="P343" s="187"/>
      <c r="Q343" s="187"/>
      <c r="R343" s="187"/>
      <c r="S343" s="187">
        <v>261092</v>
      </c>
      <c r="T343" s="187"/>
      <c r="U343" s="187"/>
      <c r="V343" s="187"/>
      <c r="W343" s="187"/>
      <c r="X343" s="187"/>
      <c r="Y343" s="187"/>
      <c r="Z343" s="187"/>
      <c r="AA343" s="261">
        <v>261092</v>
      </c>
      <c r="AB343" s="175"/>
      <c r="AC343" s="136"/>
      <c r="AD343" s="137"/>
      <c r="AE343" s="136" t="s">
        <v>1229</v>
      </c>
      <c r="AF343" s="126"/>
      <c r="AG343" s="126"/>
    </row>
    <row r="344" spans="1:33" s="52" customFormat="1" x14ac:dyDescent="0.25">
      <c r="A344" s="588"/>
      <c r="B344" s="557"/>
      <c r="C344" s="571"/>
      <c r="D344" s="571"/>
      <c r="E344" s="583"/>
      <c r="F344" s="186" t="s">
        <v>151</v>
      </c>
      <c r="G344" s="15"/>
      <c r="H344" s="187"/>
      <c r="I344" s="187"/>
      <c r="J344" s="187"/>
      <c r="K344" s="187"/>
      <c r="L344" s="187">
        <v>200000</v>
      </c>
      <c r="M344" s="187"/>
      <c r="N344" s="187"/>
      <c r="O344" s="187"/>
      <c r="P344" s="187"/>
      <c r="Q344" s="187"/>
      <c r="R344" s="187"/>
      <c r="S344" s="187"/>
      <c r="T344" s="187"/>
      <c r="U344" s="187"/>
      <c r="V344" s="187"/>
      <c r="W344" s="187"/>
      <c r="X344" s="187"/>
      <c r="Y344" s="187"/>
      <c r="Z344" s="187"/>
      <c r="AA344" s="261">
        <v>200000</v>
      </c>
      <c r="AB344" s="175"/>
      <c r="AC344" s="136">
        <v>4</v>
      </c>
      <c r="AD344" s="137">
        <v>200000</v>
      </c>
      <c r="AE344" s="136"/>
      <c r="AF344" s="126"/>
      <c r="AG344" s="126"/>
    </row>
    <row r="345" spans="1:33" s="52" customFormat="1" x14ac:dyDescent="0.25">
      <c r="A345" s="588"/>
      <c r="B345" s="557"/>
      <c r="C345" s="571"/>
      <c r="D345" s="571"/>
      <c r="E345" s="583"/>
      <c r="F345" s="186" t="s">
        <v>153</v>
      </c>
      <c r="G345" s="15"/>
      <c r="H345" s="187"/>
      <c r="I345" s="187"/>
      <c r="J345" s="187"/>
      <c r="K345" s="187"/>
      <c r="L345" s="187">
        <v>200000</v>
      </c>
      <c r="M345" s="187"/>
      <c r="N345" s="187"/>
      <c r="O345" s="187"/>
      <c r="P345" s="187"/>
      <c r="Q345" s="187"/>
      <c r="R345" s="187"/>
      <c r="S345" s="187"/>
      <c r="T345" s="187"/>
      <c r="U345" s="187"/>
      <c r="V345" s="187"/>
      <c r="W345" s="187"/>
      <c r="X345" s="187"/>
      <c r="Y345" s="187"/>
      <c r="Z345" s="187"/>
      <c r="AA345" s="261">
        <v>200000</v>
      </c>
      <c r="AB345" s="175"/>
      <c r="AC345" s="136">
        <v>1</v>
      </c>
      <c r="AD345" s="137">
        <v>197299</v>
      </c>
      <c r="AE345" s="136"/>
      <c r="AF345" s="126"/>
      <c r="AG345" s="126"/>
    </row>
    <row r="346" spans="1:33" s="52" customFormat="1" x14ac:dyDescent="0.25">
      <c r="A346" s="588"/>
      <c r="B346" s="557"/>
      <c r="C346" s="571"/>
      <c r="D346" s="571"/>
      <c r="E346" s="583"/>
      <c r="F346" s="280" t="s">
        <v>154</v>
      </c>
      <c r="G346" s="15"/>
      <c r="H346" s="187"/>
      <c r="I346" s="187">
        <v>1382548</v>
      </c>
      <c r="J346" s="187"/>
      <c r="K346" s="187"/>
      <c r="L346" s="187"/>
      <c r="M346" s="187"/>
      <c r="N346" s="187"/>
      <c r="O346" s="187"/>
      <c r="P346" s="187"/>
      <c r="Q346" s="187"/>
      <c r="R346" s="187"/>
      <c r="S346" s="187"/>
      <c r="T346" s="187"/>
      <c r="U346" s="187"/>
      <c r="V346" s="187"/>
      <c r="W346" s="187"/>
      <c r="X346" s="187"/>
      <c r="Y346" s="187"/>
      <c r="Z346" s="187"/>
      <c r="AA346" s="261">
        <v>1382548</v>
      </c>
      <c r="AB346" s="175"/>
      <c r="AC346" s="136">
        <v>12</v>
      </c>
      <c r="AD346" s="137">
        <v>1171680</v>
      </c>
      <c r="AE346" s="136" t="s">
        <v>1231</v>
      </c>
      <c r="AF346" s="126"/>
      <c r="AG346" s="126"/>
    </row>
    <row r="347" spans="1:33" s="52" customFormat="1" x14ac:dyDescent="0.25">
      <c r="A347" s="588"/>
      <c r="B347" s="557"/>
      <c r="C347" s="571"/>
      <c r="D347" s="571"/>
      <c r="E347" s="583"/>
      <c r="F347" s="186" t="s">
        <v>155</v>
      </c>
      <c r="G347" s="15"/>
      <c r="H347" s="187"/>
      <c r="I347" s="187">
        <v>200000</v>
      </c>
      <c r="J347" s="187"/>
      <c r="K347" s="187"/>
      <c r="L347" s="187"/>
      <c r="M347" s="187"/>
      <c r="N347" s="187"/>
      <c r="O347" s="187"/>
      <c r="P347" s="187"/>
      <c r="Q347" s="187"/>
      <c r="R347" s="187"/>
      <c r="S347" s="187">
        <v>200000</v>
      </c>
      <c r="T347" s="187"/>
      <c r="U347" s="187"/>
      <c r="V347" s="187"/>
      <c r="W347" s="187"/>
      <c r="X347" s="187"/>
      <c r="Y347" s="187"/>
      <c r="Z347" s="187"/>
      <c r="AA347" s="261">
        <v>200000</v>
      </c>
      <c r="AB347" s="175"/>
      <c r="AC347" s="136"/>
      <c r="AD347" s="137"/>
      <c r="AE347" s="136" t="s">
        <v>1230</v>
      </c>
      <c r="AF347" s="126"/>
      <c r="AG347" s="126"/>
    </row>
    <row r="348" spans="1:33" s="52" customFormat="1" x14ac:dyDescent="0.25">
      <c r="A348" s="645"/>
      <c r="B348" s="558"/>
      <c r="C348" s="572"/>
      <c r="D348" s="572"/>
      <c r="E348" s="584"/>
      <c r="F348" s="186" t="s">
        <v>156</v>
      </c>
      <c r="G348" s="15"/>
      <c r="H348" s="187"/>
      <c r="I348" s="187">
        <v>79972</v>
      </c>
      <c r="J348" s="187"/>
      <c r="K348" s="187"/>
      <c r="L348" s="187"/>
      <c r="M348" s="187"/>
      <c r="N348" s="187"/>
      <c r="O348" s="187"/>
      <c r="P348" s="187"/>
      <c r="Q348" s="187"/>
      <c r="R348" s="187"/>
      <c r="S348" s="187"/>
      <c r="T348" s="187"/>
      <c r="U348" s="187"/>
      <c r="V348" s="187"/>
      <c r="W348" s="187"/>
      <c r="X348" s="187"/>
      <c r="Y348" s="187"/>
      <c r="Z348" s="187"/>
      <c r="AA348" s="261">
        <v>79972</v>
      </c>
      <c r="AB348" s="175"/>
      <c r="AC348" s="136">
        <v>1</v>
      </c>
      <c r="AD348" s="137">
        <v>79875</v>
      </c>
      <c r="AE348" s="136"/>
      <c r="AF348" s="126"/>
      <c r="AG348" s="126"/>
    </row>
    <row r="349" spans="1:33" s="52" customFormat="1" x14ac:dyDescent="0.25">
      <c r="A349" s="159"/>
      <c r="B349" s="182" t="s">
        <v>16</v>
      </c>
      <c r="C349" s="281"/>
      <c r="D349" s="24"/>
      <c r="E349" s="24"/>
      <c r="F349" s="184"/>
      <c r="G349" s="143"/>
      <c r="H349" s="144"/>
      <c r="I349" s="144"/>
      <c r="J349" s="144"/>
      <c r="K349" s="144"/>
      <c r="L349" s="144"/>
      <c r="M349" s="144"/>
      <c r="N349" s="144"/>
      <c r="O349" s="144"/>
      <c r="P349" s="144"/>
      <c r="Q349" s="144"/>
      <c r="R349" s="144"/>
      <c r="S349" s="144"/>
      <c r="T349" s="144"/>
      <c r="U349" s="144"/>
      <c r="V349" s="144"/>
      <c r="W349" s="144"/>
      <c r="X349" s="144"/>
      <c r="Y349" s="144"/>
      <c r="Z349" s="144"/>
      <c r="AA349" s="144">
        <f>SUM(AA343:AA348)</f>
        <v>2323612</v>
      </c>
      <c r="AB349" s="145">
        <f>AA349/E343</f>
        <v>0.99999986658703832</v>
      </c>
      <c r="AC349" s="136"/>
      <c r="AD349" s="137"/>
      <c r="AE349" s="136"/>
      <c r="AF349" s="126"/>
      <c r="AG349" s="126"/>
    </row>
    <row r="350" spans="1:33" s="52" customFormat="1" ht="15" customHeight="1" x14ac:dyDescent="0.25">
      <c r="A350" s="513">
        <v>38</v>
      </c>
      <c r="B350" s="616" t="s">
        <v>157</v>
      </c>
      <c r="C350" s="612" t="s">
        <v>152</v>
      </c>
      <c r="D350" s="545" t="s">
        <v>792</v>
      </c>
      <c r="E350" s="648">
        <v>2699304.52</v>
      </c>
      <c r="F350" s="134" t="s">
        <v>118</v>
      </c>
      <c r="G350" s="79"/>
      <c r="H350" s="261"/>
      <c r="I350" s="261"/>
      <c r="J350" s="261"/>
      <c r="K350" s="261">
        <v>37929</v>
      </c>
      <c r="L350" s="261"/>
      <c r="M350" s="261"/>
      <c r="N350" s="261"/>
      <c r="O350" s="261"/>
      <c r="P350" s="261"/>
      <c r="Q350" s="261"/>
      <c r="R350" s="261"/>
      <c r="S350" s="261"/>
      <c r="T350" s="261"/>
      <c r="U350" s="261"/>
      <c r="V350" s="261"/>
      <c r="W350" s="261"/>
      <c r="X350" s="261"/>
      <c r="Y350" s="261"/>
      <c r="Z350" s="261"/>
      <c r="AA350" s="261">
        <f>SUM(G350:N350)</f>
        <v>37929</v>
      </c>
      <c r="AB350" s="175"/>
      <c r="AC350" s="136">
        <v>1</v>
      </c>
      <c r="AD350" s="137">
        <v>37634.57</v>
      </c>
      <c r="AE350" s="136"/>
      <c r="AF350" s="126"/>
      <c r="AG350" s="126"/>
    </row>
    <row r="351" spans="1:33" s="52" customFormat="1" x14ac:dyDescent="0.25">
      <c r="A351" s="514"/>
      <c r="B351" s="616"/>
      <c r="C351" s="612"/>
      <c r="D351" s="545"/>
      <c r="E351" s="648"/>
      <c r="F351" s="282" t="s">
        <v>116</v>
      </c>
      <c r="G351" s="79"/>
      <c r="H351" s="261"/>
      <c r="I351" s="261"/>
      <c r="J351" s="261"/>
      <c r="K351" s="261">
        <v>632156</v>
      </c>
      <c r="L351" s="261"/>
      <c r="M351" s="261"/>
      <c r="N351" s="261"/>
      <c r="O351" s="261"/>
      <c r="P351" s="261"/>
      <c r="Q351" s="261"/>
      <c r="R351" s="261"/>
      <c r="S351" s="261"/>
      <c r="T351" s="261"/>
      <c r="U351" s="261"/>
      <c r="V351" s="261"/>
      <c r="W351" s="261"/>
      <c r="X351" s="261"/>
      <c r="Y351" s="261"/>
      <c r="Z351" s="261"/>
      <c r="AA351" s="261">
        <f t="shared" ref="AA351:AA354" si="6">SUM(G351:N351)</f>
        <v>632156</v>
      </c>
      <c r="AB351" s="175"/>
      <c r="AC351" s="136">
        <v>12</v>
      </c>
      <c r="AD351" s="137">
        <v>600000</v>
      </c>
      <c r="AE351" s="136" t="s">
        <v>1269</v>
      </c>
      <c r="AF351" s="126"/>
      <c r="AG351" s="126"/>
    </row>
    <row r="352" spans="1:33" s="52" customFormat="1" x14ac:dyDescent="0.25">
      <c r="A352" s="514"/>
      <c r="B352" s="616"/>
      <c r="C352" s="612"/>
      <c r="D352" s="545"/>
      <c r="E352" s="648"/>
      <c r="F352" s="282" t="s">
        <v>171</v>
      </c>
      <c r="G352" s="79"/>
      <c r="H352" s="261"/>
      <c r="I352" s="261"/>
      <c r="J352" s="261"/>
      <c r="K352" s="261">
        <v>322399</v>
      </c>
      <c r="L352" s="261"/>
      <c r="M352" s="261"/>
      <c r="N352" s="261"/>
      <c r="O352" s="261"/>
      <c r="P352" s="261"/>
      <c r="Q352" s="261"/>
      <c r="R352" s="261"/>
      <c r="S352" s="261"/>
      <c r="T352" s="261"/>
      <c r="U352" s="261"/>
      <c r="V352" s="261"/>
      <c r="W352" s="261"/>
      <c r="X352" s="261"/>
      <c r="Y352" s="261"/>
      <c r="Z352" s="261"/>
      <c r="AA352" s="261">
        <f t="shared" si="6"/>
        <v>322399</v>
      </c>
      <c r="AB352" s="175"/>
      <c r="AC352" s="136">
        <v>2</v>
      </c>
      <c r="AD352" s="137">
        <v>322087</v>
      </c>
      <c r="AE352" s="136"/>
      <c r="AF352" s="126"/>
      <c r="AG352" s="126"/>
    </row>
    <row r="353" spans="1:33" s="52" customFormat="1" x14ac:dyDescent="0.25">
      <c r="A353" s="514"/>
      <c r="B353" s="616"/>
      <c r="C353" s="612"/>
      <c r="D353" s="545"/>
      <c r="E353" s="648"/>
      <c r="F353" s="282" t="s">
        <v>113</v>
      </c>
      <c r="G353" s="79"/>
      <c r="H353" s="261"/>
      <c r="I353" s="261"/>
      <c r="J353" s="261"/>
      <c r="K353" s="261">
        <v>164360</v>
      </c>
      <c r="L353" s="261"/>
      <c r="M353" s="261"/>
      <c r="N353" s="261"/>
      <c r="O353" s="261"/>
      <c r="P353" s="261">
        <v>164360</v>
      </c>
      <c r="Q353" s="261"/>
      <c r="R353" s="261"/>
      <c r="S353" s="261"/>
      <c r="T353" s="261"/>
      <c r="U353" s="261"/>
      <c r="V353" s="261"/>
      <c r="W353" s="261"/>
      <c r="X353" s="261"/>
      <c r="Y353" s="261"/>
      <c r="Z353" s="261"/>
      <c r="AA353" s="261">
        <f t="shared" si="6"/>
        <v>164360</v>
      </c>
      <c r="AB353" s="175"/>
      <c r="AC353" s="136"/>
      <c r="AD353" s="137"/>
      <c r="AE353" s="136"/>
      <c r="AF353" s="126"/>
      <c r="AG353" s="126"/>
    </row>
    <row r="354" spans="1:33" s="52" customFormat="1" x14ac:dyDescent="0.25">
      <c r="A354" s="514"/>
      <c r="B354" s="616"/>
      <c r="C354" s="612"/>
      <c r="D354" s="545"/>
      <c r="E354" s="648"/>
      <c r="F354" s="282" t="s">
        <v>115</v>
      </c>
      <c r="G354" s="79"/>
      <c r="H354" s="261"/>
      <c r="I354" s="261"/>
      <c r="J354" s="261"/>
      <c r="K354" s="261">
        <v>1352813</v>
      </c>
      <c r="L354" s="261"/>
      <c r="M354" s="261"/>
      <c r="N354" s="261"/>
      <c r="O354" s="261"/>
      <c r="P354" s="261">
        <v>150310</v>
      </c>
      <c r="Q354" s="261"/>
      <c r="R354" s="261"/>
      <c r="S354" s="261"/>
      <c r="T354" s="261"/>
      <c r="U354" s="261"/>
      <c r="V354" s="261"/>
      <c r="W354" s="261"/>
      <c r="X354" s="261"/>
      <c r="Y354" s="261"/>
      <c r="Z354" s="261"/>
      <c r="AA354" s="261">
        <f t="shared" si="6"/>
        <v>1352813</v>
      </c>
      <c r="AB354" s="175"/>
      <c r="AC354" s="136">
        <v>16</v>
      </c>
      <c r="AD354" s="137">
        <v>1187531.97</v>
      </c>
      <c r="AE354" s="136"/>
      <c r="AF354" s="126"/>
      <c r="AG354" s="126"/>
    </row>
    <row r="355" spans="1:33" s="52" customFormat="1" x14ac:dyDescent="0.25">
      <c r="A355" s="515"/>
      <c r="B355" s="616"/>
      <c r="C355" s="612"/>
      <c r="D355" s="545"/>
      <c r="E355" s="648"/>
      <c r="F355" s="282" t="s">
        <v>131</v>
      </c>
      <c r="G355" s="79"/>
      <c r="H355" s="261"/>
      <c r="I355" s="261"/>
      <c r="J355" s="261"/>
      <c r="K355" s="261"/>
      <c r="L355" s="261"/>
      <c r="M355" s="261"/>
      <c r="N355" s="261"/>
      <c r="O355" s="261"/>
      <c r="P355" s="261"/>
      <c r="Q355" s="261"/>
      <c r="R355" s="261">
        <v>189647</v>
      </c>
      <c r="S355" s="261"/>
      <c r="T355" s="261"/>
      <c r="U355" s="261"/>
      <c r="V355" s="261"/>
      <c r="W355" s="261"/>
      <c r="X355" s="261"/>
      <c r="Y355" s="261"/>
      <c r="Z355" s="261"/>
      <c r="AA355" s="261">
        <v>189647</v>
      </c>
      <c r="AB355" s="175"/>
      <c r="AC355" s="136"/>
      <c r="AD355" s="137"/>
      <c r="AE355" s="136"/>
      <c r="AF355" s="126"/>
      <c r="AG355" s="126"/>
    </row>
    <row r="356" spans="1:33" s="52" customFormat="1" x14ac:dyDescent="0.25">
      <c r="A356" s="179"/>
      <c r="B356" s="180" t="s">
        <v>16</v>
      </c>
      <c r="C356" s="23"/>
      <c r="D356" s="25"/>
      <c r="E356" s="25"/>
      <c r="F356" s="184"/>
      <c r="G356" s="143"/>
      <c r="H356" s="144"/>
      <c r="I356" s="144"/>
      <c r="J356" s="144"/>
      <c r="K356" s="144"/>
      <c r="L356" s="144"/>
      <c r="M356" s="144"/>
      <c r="N356" s="144"/>
      <c r="O356" s="144"/>
      <c r="P356" s="144"/>
      <c r="Q356" s="144"/>
      <c r="R356" s="144"/>
      <c r="S356" s="144"/>
      <c r="T356" s="144"/>
      <c r="U356" s="144"/>
      <c r="V356" s="144"/>
      <c r="W356" s="144"/>
      <c r="X356" s="144"/>
      <c r="Y356" s="144"/>
      <c r="Z356" s="144"/>
      <c r="AA356" s="144">
        <f>SUM(AA350:AA355)</f>
        <v>2699304</v>
      </c>
      <c r="AB356" s="145">
        <f>AA356/E350</f>
        <v>0.9999998073577856</v>
      </c>
      <c r="AC356" s="136"/>
      <c r="AD356" s="137"/>
      <c r="AE356" s="136"/>
      <c r="AF356" s="126"/>
      <c r="AG356" s="126"/>
    </row>
    <row r="357" spans="1:33" s="52" customFormat="1" ht="15" customHeight="1" x14ac:dyDescent="0.25">
      <c r="A357" s="513">
        <v>39</v>
      </c>
      <c r="B357" s="510" t="s">
        <v>158</v>
      </c>
      <c r="C357" s="516" t="s">
        <v>159</v>
      </c>
      <c r="D357" s="522" t="s">
        <v>793</v>
      </c>
      <c r="E357" s="7"/>
      <c r="F357" s="132" t="s">
        <v>131</v>
      </c>
      <c r="G357" s="79"/>
      <c r="H357" s="261"/>
      <c r="I357" s="261"/>
      <c r="J357" s="261"/>
      <c r="K357" s="261">
        <v>926573</v>
      </c>
      <c r="L357" s="261"/>
      <c r="M357" s="261"/>
      <c r="N357" s="261"/>
      <c r="O357" s="261"/>
      <c r="P357" s="261"/>
      <c r="Q357" s="261"/>
      <c r="R357" s="261"/>
      <c r="S357" s="261"/>
      <c r="T357" s="261"/>
      <c r="U357" s="261"/>
      <c r="V357" s="261"/>
      <c r="W357" s="261"/>
      <c r="X357" s="261"/>
      <c r="Y357" s="261"/>
      <c r="Z357" s="261"/>
      <c r="AA357" s="261">
        <f>SUM(G357:N357)</f>
        <v>926573</v>
      </c>
      <c r="AB357" s="175"/>
      <c r="AC357" s="136">
        <v>5</v>
      </c>
      <c r="AD357" s="137">
        <v>620872</v>
      </c>
      <c r="AE357" s="136"/>
      <c r="AF357" s="126"/>
      <c r="AG357" s="126"/>
    </row>
    <row r="358" spans="1:33" s="52" customFormat="1" ht="15" customHeight="1" x14ac:dyDescent="0.25">
      <c r="A358" s="514"/>
      <c r="B358" s="511"/>
      <c r="C358" s="517"/>
      <c r="D358" s="577"/>
      <c r="E358" s="80"/>
      <c r="F358" s="132" t="s">
        <v>116</v>
      </c>
      <c r="G358" s="79"/>
      <c r="H358" s="261"/>
      <c r="I358" s="261"/>
      <c r="J358" s="261"/>
      <c r="K358" s="261">
        <v>951975</v>
      </c>
      <c r="L358" s="261"/>
      <c r="M358" s="261"/>
      <c r="N358" s="261"/>
      <c r="O358" s="261"/>
      <c r="P358" s="261"/>
      <c r="Q358" s="261"/>
      <c r="R358" s="261"/>
      <c r="S358" s="261"/>
      <c r="T358" s="261"/>
      <c r="U358" s="261"/>
      <c r="V358" s="261"/>
      <c r="W358" s="261"/>
      <c r="X358" s="261"/>
      <c r="Y358" s="261"/>
      <c r="Z358" s="261"/>
      <c r="AA358" s="261">
        <f t="shared" ref="AA358:AA359" si="7">SUM(G358:N358)</f>
        <v>951975</v>
      </c>
      <c r="AB358" s="175"/>
      <c r="AC358" s="136">
        <v>5</v>
      </c>
      <c r="AD358" s="137">
        <v>794672</v>
      </c>
      <c r="AE358" s="136"/>
      <c r="AF358" s="126"/>
      <c r="AG358" s="126"/>
    </row>
    <row r="359" spans="1:33" s="52" customFormat="1" x14ac:dyDescent="0.25">
      <c r="A359" s="514"/>
      <c r="B359" s="511"/>
      <c r="C359" s="517"/>
      <c r="D359" s="577"/>
      <c r="E359" s="80"/>
      <c r="F359" s="132" t="s">
        <v>794</v>
      </c>
      <c r="G359" s="79"/>
      <c r="H359" s="261"/>
      <c r="I359" s="261"/>
      <c r="J359" s="261"/>
      <c r="K359" s="261">
        <v>300000</v>
      </c>
      <c r="L359" s="261"/>
      <c r="M359" s="261"/>
      <c r="N359" s="261"/>
      <c r="O359" s="261"/>
      <c r="P359" s="261"/>
      <c r="Q359" s="261"/>
      <c r="R359" s="261"/>
      <c r="S359" s="261"/>
      <c r="T359" s="261"/>
      <c r="U359" s="261"/>
      <c r="V359" s="261"/>
      <c r="W359" s="261"/>
      <c r="X359" s="261"/>
      <c r="Y359" s="261"/>
      <c r="Z359" s="261"/>
      <c r="AA359" s="261">
        <f t="shared" si="7"/>
        <v>300000</v>
      </c>
      <c r="AB359" s="175"/>
      <c r="AC359" s="136">
        <v>6</v>
      </c>
      <c r="AD359" s="137">
        <v>299135</v>
      </c>
      <c r="AE359" s="136"/>
      <c r="AF359" s="126"/>
      <c r="AG359" s="126"/>
    </row>
    <row r="360" spans="1:33" s="52" customFormat="1" ht="19.5" customHeight="1" x14ac:dyDescent="0.25">
      <c r="A360" s="514"/>
      <c r="B360" s="511"/>
      <c r="C360" s="517"/>
      <c r="D360" s="577"/>
      <c r="E360" s="81">
        <v>2607180.31</v>
      </c>
      <c r="F360" s="132" t="s">
        <v>113</v>
      </c>
      <c r="G360" s="79"/>
      <c r="H360" s="261"/>
      <c r="I360" s="261"/>
      <c r="J360" s="261"/>
      <c r="K360" s="261"/>
      <c r="L360" s="261"/>
      <c r="M360" s="261"/>
      <c r="N360" s="261"/>
      <c r="O360" s="261"/>
      <c r="P360" s="261"/>
      <c r="Q360" s="261"/>
      <c r="R360" s="261">
        <v>160000</v>
      </c>
      <c r="S360" s="261"/>
      <c r="T360" s="261"/>
      <c r="U360" s="261"/>
      <c r="V360" s="261"/>
      <c r="W360" s="261"/>
      <c r="X360" s="261"/>
      <c r="Y360" s="261"/>
      <c r="Z360" s="261"/>
      <c r="AA360" s="261">
        <v>160000</v>
      </c>
      <c r="AB360" s="175"/>
      <c r="AC360" s="136"/>
      <c r="AD360" s="137"/>
      <c r="AE360" s="136"/>
      <c r="AF360" s="126"/>
      <c r="AG360" s="126"/>
    </row>
    <row r="361" spans="1:33" s="52" customFormat="1" x14ac:dyDescent="0.25">
      <c r="A361" s="514"/>
      <c r="B361" s="511"/>
      <c r="C361" s="517"/>
      <c r="D361" s="577"/>
      <c r="E361" s="81"/>
      <c r="F361" s="132" t="s">
        <v>171</v>
      </c>
      <c r="G361" s="79"/>
      <c r="H361" s="261"/>
      <c r="I361" s="261"/>
      <c r="J361" s="261"/>
      <c r="K361" s="261"/>
      <c r="L361" s="261"/>
      <c r="M361" s="261"/>
      <c r="N361" s="261"/>
      <c r="O361" s="261"/>
      <c r="P361" s="261"/>
      <c r="Q361" s="261"/>
      <c r="R361" s="261">
        <v>51121</v>
      </c>
      <c r="S361" s="261"/>
      <c r="T361" s="261"/>
      <c r="U361" s="261"/>
      <c r="V361" s="261"/>
      <c r="W361" s="261"/>
      <c r="X361" s="261"/>
      <c r="Y361" s="261"/>
      <c r="Z361" s="261"/>
      <c r="AA361" s="261">
        <v>51121</v>
      </c>
      <c r="AB361" s="175"/>
      <c r="AC361" s="136"/>
      <c r="AD361" s="137"/>
      <c r="AE361" s="136"/>
      <c r="AF361" s="126"/>
      <c r="AG361" s="126"/>
    </row>
    <row r="362" spans="1:33" s="52" customFormat="1" x14ac:dyDescent="0.25">
      <c r="A362" s="514"/>
      <c r="B362" s="511"/>
      <c r="C362" s="517"/>
      <c r="D362" s="577"/>
      <c r="E362" s="81"/>
      <c r="F362" s="132" t="s">
        <v>118</v>
      </c>
      <c r="G362" s="79"/>
      <c r="H362" s="261"/>
      <c r="I362" s="261"/>
      <c r="J362" s="261"/>
      <c r="K362" s="261"/>
      <c r="L362" s="261"/>
      <c r="M362" s="261"/>
      <c r="N362" s="261"/>
      <c r="O362" s="261"/>
      <c r="P362" s="261"/>
      <c r="Q362" s="261"/>
      <c r="R362" s="261">
        <v>80000</v>
      </c>
      <c r="S362" s="261"/>
      <c r="T362" s="261"/>
      <c r="U362" s="261"/>
      <c r="V362" s="261"/>
      <c r="W362" s="261"/>
      <c r="X362" s="261"/>
      <c r="Y362" s="261"/>
      <c r="Z362" s="261"/>
      <c r="AA362" s="261">
        <v>80000</v>
      </c>
      <c r="AB362" s="175"/>
      <c r="AC362" s="136"/>
      <c r="AD362" s="137"/>
      <c r="AE362" s="136"/>
      <c r="AF362" s="126"/>
      <c r="AG362" s="126"/>
    </row>
    <row r="363" spans="1:33" s="52" customFormat="1" x14ac:dyDescent="0.25">
      <c r="A363" s="514"/>
      <c r="B363" s="511"/>
      <c r="C363" s="517"/>
      <c r="D363" s="577"/>
      <c r="E363" s="80"/>
      <c r="F363" s="132" t="s">
        <v>160</v>
      </c>
      <c r="G363" s="79"/>
      <c r="H363" s="261"/>
      <c r="I363" s="261"/>
      <c r="J363" s="261"/>
      <c r="K363" s="261"/>
      <c r="L363" s="261"/>
      <c r="M363" s="261"/>
      <c r="N363" s="261"/>
      <c r="O363" s="261"/>
      <c r="P363" s="261"/>
      <c r="Q363" s="261"/>
      <c r="R363" s="261">
        <v>80000</v>
      </c>
      <c r="S363" s="261"/>
      <c r="T363" s="261"/>
      <c r="U363" s="261"/>
      <c r="V363" s="261"/>
      <c r="W363" s="261"/>
      <c r="X363" s="261"/>
      <c r="Y363" s="261"/>
      <c r="Z363" s="261"/>
      <c r="AA363" s="261">
        <v>80000</v>
      </c>
      <c r="AB363" s="175"/>
      <c r="AC363" s="136"/>
      <c r="AD363" s="137"/>
      <c r="AE363" s="136"/>
      <c r="AF363" s="126"/>
      <c r="AG363" s="126"/>
    </row>
    <row r="364" spans="1:33" s="52" customFormat="1" x14ac:dyDescent="0.25">
      <c r="A364" s="515"/>
      <c r="B364" s="512"/>
      <c r="C364" s="518"/>
      <c r="D364" s="578"/>
      <c r="E364" s="78"/>
      <c r="F364" s="132" t="s">
        <v>161</v>
      </c>
      <c r="G364" s="79"/>
      <c r="H364" s="261"/>
      <c r="I364" s="261"/>
      <c r="J364" s="261"/>
      <c r="K364" s="261"/>
      <c r="L364" s="261"/>
      <c r="M364" s="261"/>
      <c r="N364" s="261"/>
      <c r="O364" s="261"/>
      <c r="P364" s="261"/>
      <c r="Q364" s="261"/>
      <c r="R364" s="261">
        <v>57511</v>
      </c>
      <c r="S364" s="261"/>
      <c r="T364" s="261"/>
      <c r="U364" s="261"/>
      <c r="V364" s="261"/>
      <c r="W364" s="261"/>
      <c r="X364" s="261"/>
      <c r="Y364" s="261"/>
      <c r="Z364" s="261"/>
      <c r="AA364" s="261">
        <v>57511</v>
      </c>
      <c r="AB364" s="175"/>
      <c r="AC364" s="136"/>
      <c r="AD364" s="137"/>
      <c r="AE364" s="136"/>
      <c r="AF364" s="126"/>
      <c r="AG364" s="126"/>
    </row>
    <row r="365" spans="1:33" s="52" customFormat="1" x14ac:dyDescent="0.25">
      <c r="A365" s="181"/>
      <c r="B365" s="182" t="s">
        <v>16</v>
      </c>
      <c r="C365" s="183"/>
      <c r="D365" s="82"/>
      <c r="E365" s="82"/>
      <c r="F365" s="184"/>
      <c r="G365" s="143"/>
      <c r="H365" s="144"/>
      <c r="I365" s="144"/>
      <c r="J365" s="144"/>
      <c r="K365" s="144"/>
      <c r="L365" s="144"/>
      <c r="M365" s="144"/>
      <c r="N365" s="144"/>
      <c r="O365" s="144"/>
      <c r="P365" s="144"/>
      <c r="Q365" s="144"/>
      <c r="R365" s="144"/>
      <c r="S365" s="144"/>
      <c r="T365" s="144"/>
      <c r="U365" s="144"/>
      <c r="V365" s="144"/>
      <c r="W365" s="144"/>
      <c r="X365" s="144"/>
      <c r="Y365" s="144"/>
      <c r="Z365" s="144"/>
      <c r="AA365" s="144">
        <f>SUM(AA357:AA364)</f>
        <v>2607180</v>
      </c>
      <c r="AB365" s="145">
        <f>AA365/E360</f>
        <v>0.99999988109759852</v>
      </c>
      <c r="AC365" s="136"/>
      <c r="AD365" s="137"/>
      <c r="AE365" s="136"/>
      <c r="AF365" s="126"/>
      <c r="AG365" s="126"/>
    </row>
    <row r="366" spans="1:33" s="52" customFormat="1" x14ac:dyDescent="0.25">
      <c r="A366" s="513">
        <v>40</v>
      </c>
      <c r="B366" s="510" t="s">
        <v>164</v>
      </c>
      <c r="C366" s="516" t="s">
        <v>165</v>
      </c>
      <c r="D366" s="522" t="s">
        <v>795</v>
      </c>
      <c r="E366" s="519">
        <v>1743452.61</v>
      </c>
      <c r="F366" s="132" t="s">
        <v>162</v>
      </c>
      <c r="G366" s="79"/>
      <c r="H366" s="261"/>
      <c r="I366" s="261"/>
      <c r="J366" s="261"/>
      <c r="K366" s="261"/>
      <c r="L366" s="261"/>
      <c r="M366" s="261"/>
      <c r="N366" s="261"/>
      <c r="O366" s="261"/>
      <c r="P366" s="261"/>
      <c r="Q366" s="261"/>
      <c r="R366" s="261">
        <v>755614.51</v>
      </c>
      <c r="S366" s="261"/>
      <c r="T366" s="261"/>
      <c r="U366" s="261"/>
      <c r="V366" s="261"/>
      <c r="W366" s="261"/>
      <c r="X366" s="261"/>
      <c r="Y366" s="261"/>
      <c r="Z366" s="261"/>
      <c r="AA366" s="261">
        <v>755614.51</v>
      </c>
      <c r="AB366" s="175"/>
      <c r="AC366" s="136"/>
      <c r="AD366" s="137"/>
      <c r="AE366" s="136"/>
      <c r="AF366" s="126"/>
      <c r="AG366" s="126"/>
    </row>
    <row r="367" spans="1:33" s="52" customFormat="1" x14ac:dyDescent="0.25">
      <c r="A367" s="514"/>
      <c r="B367" s="511"/>
      <c r="C367" s="517"/>
      <c r="D367" s="577"/>
      <c r="E367" s="520"/>
      <c r="F367" s="132" t="s">
        <v>163</v>
      </c>
      <c r="G367" s="79"/>
      <c r="H367" s="261"/>
      <c r="I367" s="261"/>
      <c r="J367" s="261"/>
      <c r="K367" s="261"/>
      <c r="L367" s="261"/>
      <c r="M367" s="261"/>
      <c r="N367" s="261">
        <v>376080.98</v>
      </c>
      <c r="O367" s="261"/>
      <c r="P367" s="261"/>
      <c r="Q367" s="261"/>
      <c r="R367" s="261"/>
      <c r="S367" s="261"/>
      <c r="T367" s="261"/>
      <c r="U367" s="261"/>
      <c r="V367" s="261"/>
      <c r="W367" s="261"/>
      <c r="X367" s="261"/>
      <c r="Y367" s="261"/>
      <c r="Z367" s="261"/>
      <c r="AA367" s="261">
        <v>376080.98</v>
      </c>
      <c r="AB367" s="175"/>
      <c r="AC367" s="136">
        <v>3</v>
      </c>
      <c r="AD367" s="137">
        <v>216193.03</v>
      </c>
      <c r="AE367" s="136"/>
      <c r="AF367" s="126"/>
      <c r="AG367" s="126"/>
    </row>
    <row r="368" spans="1:33" s="52" customFormat="1" x14ac:dyDescent="0.25">
      <c r="A368" s="514"/>
      <c r="B368" s="511"/>
      <c r="C368" s="517"/>
      <c r="D368" s="577"/>
      <c r="E368" s="520"/>
      <c r="F368" s="132" t="s">
        <v>166</v>
      </c>
      <c r="G368" s="79"/>
      <c r="H368" s="261"/>
      <c r="I368" s="261"/>
      <c r="J368" s="261"/>
      <c r="K368" s="261"/>
      <c r="L368" s="261"/>
      <c r="M368" s="261"/>
      <c r="N368" s="261"/>
      <c r="O368" s="261"/>
      <c r="P368" s="261"/>
      <c r="Q368" s="261"/>
      <c r="R368" s="261">
        <v>326948.58</v>
      </c>
      <c r="S368" s="261"/>
      <c r="T368" s="261"/>
      <c r="U368" s="261"/>
      <c r="V368" s="261"/>
      <c r="W368" s="261"/>
      <c r="X368" s="261"/>
      <c r="Y368" s="261"/>
      <c r="Z368" s="261"/>
      <c r="AA368" s="261">
        <v>326948.58</v>
      </c>
      <c r="AB368" s="175"/>
      <c r="AC368" s="136"/>
      <c r="AD368" s="137"/>
      <c r="AE368" s="136"/>
      <c r="AF368" s="126"/>
      <c r="AG368" s="126"/>
    </row>
    <row r="369" spans="1:33" s="52" customFormat="1" x14ac:dyDescent="0.25">
      <c r="A369" s="514"/>
      <c r="B369" s="511"/>
      <c r="C369" s="517"/>
      <c r="D369" s="577"/>
      <c r="E369" s="520"/>
      <c r="F369" s="132" t="s">
        <v>167</v>
      </c>
      <c r="G369" s="79"/>
      <c r="H369" s="261"/>
      <c r="I369" s="261"/>
      <c r="J369" s="261"/>
      <c r="K369" s="261"/>
      <c r="L369" s="261"/>
      <c r="M369" s="261"/>
      <c r="N369" s="261"/>
      <c r="O369" s="261"/>
      <c r="P369" s="261"/>
      <c r="Q369" s="261"/>
      <c r="R369" s="261">
        <v>52311.78</v>
      </c>
      <c r="S369" s="261"/>
      <c r="T369" s="261"/>
      <c r="U369" s="261"/>
      <c r="V369" s="261"/>
      <c r="W369" s="261"/>
      <c r="X369" s="261"/>
      <c r="Y369" s="261"/>
      <c r="Z369" s="261"/>
      <c r="AA369" s="261">
        <v>52311.78</v>
      </c>
      <c r="AB369" s="175"/>
      <c r="AC369" s="136"/>
      <c r="AD369" s="137"/>
      <c r="AE369" s="136"/>
      <c r="AF369" s="126"/>
      <c r="AG369" s="126"/>
    </row>
    <row r="370" spans="1:33" s="52" customFormat="1" x14ac:dyDescent="0.25">
      <c r="A370" s="514"/>
      <c r="B370" s="511"/>
      <c r="C370" s="517"/>
      <c r="D370" s="577"/>
      <c r="E370" s="520"/>
      <c r="F370" s="132" t="s">
        <v>168</v>
      </c>
      <c r="G370" s="79"/>
      <c r="H370" s="261"/>
      <c r="I370" s="261"/>
      <c r="J370" s="261"/>
      <c r="K370" s="261"/>
      <c r="L370" s="261"/>
      <c r="M370" s="261"/>
      <c r="N370" s="261"/>
      <c r="O370" s="261"/>
      <c r="P370" s="261"/>
      <c r="Q370" s="261"/>
      <c r="R370" s="261"/>
      <c r="S370" s="261">
        <v>58124.19</v>
      </c>
      <c r="T370" s="261"/>
      <c r="U370" s="261"/>
      <c r="V370" s="261"/>
      <c r="W370" s="261"/>
      <c r="X370" s="261"/>
      <c r="Y370" s="261"/>
      <c r="Z370" s="261"/>
      <c r="AA370" s="261">
        <v>58124.19</v>
      </c>
      <c r="AB370" s="175" t="s">
        <v>771</v>
      </c>
      <c r="AC370" s="136"/>
      <c r="AD370" s="137"/>
      <c r="AE370" s="136"/>
      <c r="AF370" s="126"/>
      <c r="AG370" s="126"/>
    </row>
    <row r="371" spans="1:33" s="52" customFormat="1" x14ac:dyDescent="0.25">
      <c r="A371" s="515"/>
      <c r="B371" s="512"/>
      <c r="C371" s="518"/>
      <c r="D371" s="578"/>
      <c r="E371" s="521"/>
      <c r="F371" s="132" t="s">
        <v>169</v>
      </c>
      <c r="G371" s="79"/>
      <c r="H371" s="261"/>
      <c r="I371" s="261"/>
      <c r="J371" s="261"/>
      <c r="K371" s="261"/>
      <c r="L371" s="261"/>
      <c r="M371" s="261"/>
      <c r="N371" s="261"/>
      <c r="O371" s="261"/>
      <c r="P371" s="261"/>
      <c r="Q371" s="261"/>
      <c r="R371" s="261"/>
      <c r="S371" s="261">
        <v>43593.14</v>
      </c>
      <c r="T371" s="261"/>
      <c r="U371" s="261"/>
      <c r="V371" s="261"/>
      <c r="W371" s="261"/>
      <c r="X371" s="261"/>
      <c r="Y371" s="261"/>
      <c r="Z371" s="261"/>
      <c r="AA371" s="261">
        <v>43593.14</v>
      </c>
      <c r="AB371" s="175"/>
      <c r="AC371" s="136"/>
      <c r="AD371" s="137"/>
      <c r="AE371" s="136"/>
      <c r="AF371" s="126"/>
      <c r="AG371" s="126"/>
    </row>
    <row r="372" spans="1:33" s="52" customFormat="1" x14ac:dyDescent="0.25">
      <c r="A372" s="181"/>
      <c r="B372" s="182" t="s">
        <v>16</v>
      </c>
      <c r="C372" s="183"/>
      <c r="D372" s="82"/>
      <c r="E372" s="82"/>
      <c r="F372" s="184"/>
      <c r="G372" s="143"/>
      <c r="H372" s="144"/>
      <c r="I372" s="144"/>
      <c r="J372" s="144"/>
      <c r="K372" s="144"/>
      <c r="L372" s="144"/>
      <c r="M372" s="144"/>
      <c r="N372" s="144"/>
      <c r="O372" s="144"/>
      <c r="P372" s="144"/>
      <c r="Q372" s="144"/>
      <c r="R372" s="144"/>
      <c r="S372" s="144"/>
      <c r="T372" s="144"/>
      <c r="U372" s="144"/>
      <c r="V372" s="144"/>
      <c r="W372" s="144"/>
      <c r="X372" s="144"/>
      <c r="Y372" s="144"/>
      <c r="Z372" s="144"/>
      <c r="AA372" s="144">
        <f>SUM(AA366:AA371)</f>
        <v>1612673.18</v>
      </c>
      <c r="AB372" s="145">
        <f>AA372/E366</f>
        <v>0.92498825075606717</v>
      </c>
      <c r="AC372" s="136"/>
      <c r="AD372" s="137"/>
      <c r="AE372" s="136"/>
      <c r="AF372" s="126"/>
      <c r="AG372" s="126"/>
    </row>
    <row r="373" spans="1:33" s="52" customFormat="1" x14ac:dyDescent="0.25">
      <c r="A373" s="513">
        <v>41</v>
      </c>
      <c r="B373" s="510" t="s">
        <v>170</v>
      </c>
      <c r="C373" s="516" t="s">
        <v>165</v>
      </c>
      <c r="D373" s="522" t="s">
        <v>796</v>
      </c>
      <c r="E373" s="235"/>
      <c r="F373" s="132" t="s">
        <v>118</v>
      </c>
      <c r="G373" s="79"/>
      <c r="H373" s="79"/>
      <c r="I373" s="79"/>
      <c r="J373" s="79">
        <v>1506898</v>
      </c>
      <c r="K373" s="79"/>
      <c r="L373" s="79"/>
      <c r="M373" s="79"/>
      <c r="N373" s="79"/>
      <c r="O373" s="79"/>
      <c r="P373" s="79"/>
      <c r="Q373" s="79">
        <v>164487</v>
      </c>
      <c r="R373" s="79"/>
      <c r="S373" s="79"/>
      <c r="T373" s="79"/>
      <c r="U373" s="79"/>
      <c r="V373" s="79"/>
      <c r="W373" s="79"/>
      <c r="X373" s="79"/>
      <c r="Y373" s="79"/>
      <c r="Z373" s="79"/>
      <c r="AA373" s="261">
        <f>G373+H373+I373+J373+K373+L373+M373+N373</f>
        <v>1506898</v>
      </c>
      <c r="AB373" s="175"/>
      <c r="AC373" s="136">
        <v>13</v>
      </c>
      <c r="AD373" s="137">
        <v>1342411</v>
      </c>
      <c r="AE373" s="136" t="s">
        <v>1232</v>
      </c>
      <c r="AF373" s="126"/>
      <c r="AG373" s="126"/>
    </row>
    <row r="374" spans="1:33" s="52" customFormat="1" x14ac:dyDescent="0.25">
      <c r="A374" s="514"/>
      <c r="B374" s="511"/>
      <c r="C374" s="517"/>
      <c r="D374" s="577"/>
      <c r="E374" s="80"/>
      <c r="F374" s="132" t="s">
        <v>116</v>
      </c>
      <c r="G374" s="79"/>
      <c r="H374" s="79"/>
      <c r="I374" s="79"/>
      <c r="J374" s="79"/>
      <c r="K374" s="79"/>
      <c r="L374" s="79"/>
      <c r="M374" s="79"/>
      <c r="N374" s="79"/>
      <c r="O374" s="79"/>
      <c r="P374" s="79"/>
      <c r="Q374" s="79"/>
      <c r="R374" s="79">
        <v>164389</v>
      </c>
      <c r="S374" s="79"/>
      <c r="T374" s="79"/>
      <c r="U374" s="79"/>
      <c r="V374" s="79"/>
      <c r="W374" s="79"/>
      <c r="X374" s="79"/>
      <c r="Y374" s="79"/>
      <c r="Z374" s="79"/>
      <c r="AA374" s="261">
        <v>164389</v>
      </c>
      <c r="AB374" s="175"/>
      <c r="AC374" s="136"/>
      <c r="AD374" s="137"/>
      <c r="AE374" s="136"/>
      <c r="AF374" s="126"/>
      <c r="AG374" s="126"/>
    </row>
    <row r="375" spans="1:33" s="52" customFormat="1" x14ac:dyDescent="0.25">
      <c r="A375" s="514"/>
      <c r="B375" s="511"/>
      <c r="C375" s="517"/>
      <c r="D375" s="577"/>
      <c r="E375" s="81">
        <v>2013769.31</v>
      </c>
      <c r="F375" s="132" t="s">
        <v>171</v>
      </c>
      <c r="G375" s="79"/>
      <c r="H375" s="79"/>
      <c r="I375" s="79"/>
      <c r="J375" s="79"/>
      <c r="K375" s="79"/>
      <c r="L375" s="79"/>
      <c r="M375" s="79"/>
      <c r="N375" s="79"/>
      <c r="O375" s="79"/>
      <c r="P375" s="79"/>
      <c r="Q375" s="79">
        <v>164389</v>
      </c>
      <c r="R375" s="79"/>
      <c r="S375" s="79"/>
      <c r="T375" s="79"/>
      <c r="U375" s="79"/>
      <c r="V375" s="79"/>
      <c r="W375" s="79"/>
      <c r="X375" s="79"/>
      <c r="Y375" s="79"/>
      <c r="Z375" s="79"/>
      <c r="AA375" s="261">
        <v>164389</v>
      </c>
      <c r="AB375" s="175"/>
      <c r="AC375" s="136"/>
      <c r="AD375" s="137"/>
      <c r="AE375" s="136"/>
      <c r="AF375" s="126"/>
      <c r="AG375" s="126"/>
    </row>
    <row r="376" spans="1:33" s="52" customFormat="1" x14ac:dyDescent="0.25">
      <c r="A376" s="514"/>
      <c r="B376" s="511"/>
      <c r="C376" s="517"/>
      <c r="D376" s="577"/>
      <c r="E376" s="80"/>
      <c r="F376" s="132" t="s">
        <v>113</v>
      </c>
      <c r="G376" s="79"/>
      <c r="H376" s="79"/>
      <c r="I376" s="79"/>
      <c r="J376" s="79">
        <v>136991</v>
      </c>
      <c r="K376" s="79"/>
      <c r="L376" s="79"/>
      <c r="M376" s="79"/>
      <c r="N376" s="79"/>
      <c r="O376" s="79"/>
      <c r="P376" s="79"/>
      <c r="Q376" s="79"/>
      <c r="R376" s="79"/>
      <c r="S376" s="79"/>
      <c r="T376" s="79"/>
      <c r="U376" s="79"/>
      <c r="V376" s="79"/>
      <c r="W376" s="79"/>
      <c r="X376" s="79"/>
      <c r="Y376" s="79"/>
      <c r="Z376" s="79"/>
      <c r="AA376" s="261">
        <f>G376+H376+I376+J376+K376+L376+M376+N376</f>
        <v>136991</v>
      </c>
      <c r="AB376" s="175" t="s">
        <v>771</v>
      </c>
      <c r="AC376" s="136">
        <v>1</v>
      </c>
      <c r="AD376" s="137">
        <v>136000</v>
      </c>
      <c r="AE376" s="136" t="s">
        <v>1232</v>
      </c>
      <c r="AF376" s="126"/>
      <c r="AG376" s="126"/>
    </row>
    <row r="377" spans="1:33" s="52" customFormat="1" x14ac:dyDescent="0.25">
      <c r="A377" s="515"/>
      <c r="B377" s="512"/>
      <c r="C377" s="518"/>
      <c r="D377" s="578"/>
      <c r="E377" s="78"/>
      <c r="F377" s="132" t="s">
        <v>115</v>
      </c>
      <c r="G377" s="79"/>
      <c r="H377" s="79"/>
      <c r="I377" s="79"/>
      <c r="J377" s="79">
        <v>41102</v>
      </c>
      <c r="K377" s="79"/>
      <c r="L377" s="79"/>
      <c r="M377" s="79"/>
      <c r="N377" s="79"/>
      <c r="O377" s="79"/>
      <c r="P377" s="79"/>
      <c r="Q377" s="79"/>
      <c r="R377" s="79"/>
      <c r="S377" s="79"/>
      <c r="T377" s="79"/>
      <c r="U377" s="79"/>
      <c r="V377" s="79"/>
      <c r="W377" s="79"/>
      <c r="X377" s="79"/>
      <c r="Y377" s="79"/>
      <c r="Z377" s="79"/>
      <c r="AA377" s="261">
        <f>G377+H377+I377+J377+K377+L377+M377+N377</f>
        <v>41102</v>
      </c>
      <c r="AB377" s="175"/>
      <c r="AC377" s="136">
        <v>1</v>
      </c>
      <c r="AD377" s="137">
        <v>41092</v>
      </c>
      <c r="AE377" s="136"/>
      <c r="AF377" s="126"/>
      <c r="AG377" s="126"/>
    </row>
    <row r="378" spans="1:33" s="52" customFormat="1" x14ac:dyDescent="0.25">
      <c r="A378" s="181"/>
      <c r="B378" s="182" t="s">
        <v>16</v>
      </c>
      <c r="C378" s="183"/>
      <c r="D378" s="82"/>
      <c r="E378" s="82"/>
      <c r="F378" s="184"/>
      <c r="G378" s="143"/>
      <c r="H378" s="143"/>
      <c r="I378" s="143"/>
      <c r="J378" s="143"/>
      <c r="K378" s="143"/>
      <c r="L378" s="143"/>
      <c r="M378" s="143"/>
      <c r="N378" s="143"/>
      <c r="O378" s="143"/>
      <c r="P378" s="143"/>
      <c r="Q378" s="143"/>
      <c r="R378" s="143"/>
      <c r="S378" s="143"/>
      <c r="T378" s="143"/>
      <c r="U378" s="143"/>
      <c r="V378" s="143"/>
      <c r="W378" s="143"/>
      <c r="X378" s="143"/>
      <c r="Y378" s="143"/>
      <c r="Z378" s="143"/>
      <c r="AA378" s="144">
        <f>SUM(AA373:AA377)</f>
        <v>2013769</v>
      </c>
      <c r="AB378" s="145">
        <f>AA378/E375</f>
        <v>0.99999984605982495</v>
      </c>
      <c r="AC378" s="136"/>
      <c r="AD378" s="137"/>
      <c r="AE378" s="136"/>
      <c r="AF378" s="126"/>
      <c r="AG378" s="126"/>
    </row>
    <row r="379" spans="1:33" s="52" customFormat="1" x14ac:dyDescent="0.25">
      <c r="A379" s="513">
        <v>42</v>
      </c>
      <c r="B379" s="510" t="s">
        <v>172</v>
      </c>
      <c r="C379" s="516" t="s">
        <v>173</v>
      </c>
      <c r="D379" s="522" t="s">
        <v>940</v>
      </c>
      <c r="E379" s="519">
        <v>2038661.7200000002</v>
      </c>
      <c r="F379" s="132" t="s">
        <v>46</v>
      </c>
      <c r="G379" s="84"/>
      <c r="H379" s="133"/>
      <c r="I379" s="133">
        <v>272825</v>
      </c>
      <c r="J379" s="134"/>
      <c r="K379" s="133"/>
      <c r="L379" s="134"/>
      <c r="M379" s="133">
        <v>272825</v>
      </c>
      <c r="N379" s="133"/>
      <c r="O379" s="133"/>
      <c r="P379" s="133"/>
      <c r="Q379" s="133"/>
      <c r="R379" s="133"/>
      <c r="S379" s="133"/>
      <c r="T379" s="133"/>
      <c r="U379" s="133"/>
      <c r="V379" s="133"/>
      <c r="W379" s="133"/>
      <c r="X379" s="133"/>
      <c r="Y379" s="133"/>
      <c r="Z379" s="133"/>
      <c r="AA379" s="133">
        <v>272825</v>
      </c>
      <c r="AB379" s="175"/>
      <c r="AC379" s="136"/>
      <c r="AD379" s="137"/>
      <c r="AE379" s="136" t="s">
        <v>1416</v>
      </c>
      <c r="AF379" s="126"/>
      <c r="AG379" s="126"/>
    </row>
    <row r="380" spans="1:33" s="52" customFormat="1" x14ac:dyDescent="0.25">
      <c r="A380" s="514"/>
      <c r="B380" s="511"/>
      <c r="C380" s="517"/>
      <c r="D380" s="517"/>
      <c r="E380" s="520"/>
      <c r="F380" s="132" t="s">
        <v>82</v>
      </c>
      <c r="G380" s="84"/>
      <c r="H380" s="133"/>
      <c r="I380" s="133"/>
      <c r="J380" s="133">
        <v>334000</v>
      </c>
      <c r="K380" s="133"/>
      <c r="L380" s="134"/>
      <c r="M380" s="133"/>
      <c r="N380" s="133"/>
      <c r="O380" s="133"/>
      <c r="P380" s="133"/>
      <c r="Q380" s="133">
        <v>174000</v>
      </c>
      <c r="R380" s="133"/>
      <c r="S380" s="133"/>
      <c r="T380" s="133"/>
      <c r="U380" s="133"/>
      <c r="V380" s="133"/>
      <c r="W380" s="133"/>
      <c r="X380" s="133"/>
      <c r="Y380" s="133"/>
      <c r="Z380" s="133"/>
      <c r="AA380" s="133">
        <v>334000</v>
      </c>
      <c r="AB380" s="175"/>
      <c r="AC380" s="136">
        <v>4</v>
      </c>
      <c r="AD380" s="137">
        <v>160000</v>
      </c>
      <c r="AE380" s="136" t="s">
        <v>1510</v>
      </c>
      <c r="AF380" s="126"/>
      <c r="AG380" s="126"/>
    </row>
    <row r="381" spans="1:33" s="52" customFormat="1" x14ac:dyDescent="0.25">
      <c r="A381" s="514"/>
      <c r="B381" s="511"/>
      <c r="C381" s="517"/>
      <c r="D381" s="517"/>
      <c r="E381" s="520"/>
      <c r="F381" s="132" t="s">
        <v>25</v>
      </c>
      <c r="G381" s="84"/>
      <c r="H381" s="133"/>
      <c r="I381" s="133">
        <v>586350</v>
      </c>
      <c r="J381" s="133"/>
      <c r="K381" s="133"/>
      <c r="L381" s="133">
        <v>246350</v>
      </c>
      <c r="M381" s="133"/>
      <c r="N381" s="133"/>
      <c r="O381" s="133"/>
      <c r="P381" s="133"/>
      <c r="Q381" s="133"/>
      <c r="R381" s="133">
        <v>126350</v>
      </c>
      <c r="S381" s="133"/>
      <c r="T381" s="133"/>
      <c r="U381" s="133"/>
      <c r="V381" s="133"/>
      <c r="W381" s="133"/>
      <c r="X381" s="133"/>
      <c r="Y381" s="133"/>
      <c r="Z381" s="133"/>
      <c r="AA381" s="133">
        <v>586350</v>
      </c>
      <c r="AB381" s="175"/>
      <c r="AC381" s="136">
        <v>8</v>
      </c>
      <c r="AD381" s="137">
        <v>460000</v>
      </c>
      <c r="AE381" s="136" t="s">
        <v>1511</v>
      </c>
      <c r="AF381" s="126"/>
      <c r="AG381" s="126"/>
    </row>
    <row r="382" spans="1:33" s="52" customFormat="1" x14ac:dyDescent="0.25">
      <c r="A382" s="514"/>
      <c r="B382" s="511"/>
      <c r="C382" s="517"/>
      <c r="D382" s="517"/>
      <c r="E382" s="520"/>
      <c r="F382" s="132" t="s">
        <v>48</v>
      </c>
      <c r="G382" s="84"/>
      <c r="H382" s="133"/>
      <c r="I382" s="133">
        <v>272720</v>
      </c>
      <c r="J382" s="133"/>
      <c r="K382" s="133"/>
      <c r="L382" s="133">
        <v>272720</v>
      </c>
      <c r="M382" s="133"/>
      <c r="N382" s="133"/>
      <c r="O382" s="133"/>
      <c r="P382" s="133"/>
      <c r="Q382" s="133"/>
      <c r="R382" s="133">
        <v>183093.44</v>
      </c>
      <c r="S382" s="133"/>
      <c r="T382" s="133"/>
      <c r="U382" s="133"/>
      <c r="V382" s="133"/>
      <c r="W382" s="133"/>
      <c r="X382" s="133"/>
      <c r="Y382" s="133"/>
      <c r="Z382" s="133"/>
      <c r="AA382" s="133">
        <v>272720</v>
      </c>
      <c r="AB382" s="175"/>
      <c r="AC382" s="136">
        <v>1</v>
      </c>
      <c r="AD382" s="137">
        <v>89626.559999999998</v>
      </c>
      <c r="AE382" s="136" t="s">
        <v>1512</v>
      </c>
      <c r="AF382" s="126"/>
      <c r="AG382" s="126"/>
    </row>
    <row r="383" spans="1:33" s="52" customFormat="1" x14ac:dyDescent="0.25">
      <c r="A383" s="514"/>
      <c r="B383" s="511"/>
      <c r="C383" s="517"/>
      <c r="D383" s="517"/>
      <c r="E383" s="520"/>
      <c r="F383" s="132" t="s">
        <v>76</v>
      </c>
      <c r="G383" s="84"/>
      <c r="H383" s="133"/>
      <c r="I383" s="133"/>
      <c r="J383" s="133"/>
      <c r="K383" s="133"/>
      <c r="L383" s="133"/>
      <c r="M383" s="133">
        <v>0</v>
      </c>
      <c r="N383" s="133"/>
      <c r="O383" s="133"/>
      <c r="P383" s="133"/>
      <c r="Q383" s="133">
        <v>136380</v>
      </c>
      <c r="R383" s="133"/>
      <c r="S383" s="133"/>
      <c r="T383" s="133"/>
      <c r="U383" s="133"/>
      <c r="V383" s="133"/>
      <c r="W383" s="133"/>
      <c r="X383" s="133"/>
      <c r="Y383" s="133"/>
      <c r="Z383" s="133"/>
      <c r="AA383" s="133">
        <v>136380</v>
      </c>
      <c r="AB383" s="175"/>
      <c r="AC383" s="136"/>
      <c r="AD383" s="137"/>
      <c r="AE383" s="136"/>
      <c r="AF383" s="126"/>
      <c r="AG383" s="126"/>
    </row>
    <row r="384" spans="1:33" s="52" customFormat="1" x14ac:dyDescent="0.25">
      <c r="A384" s="514"/>
      <c r="B384" s="511"/>
      <c r="C384" s="517"/>
      <c r="D384" s="517"/>
      <c r="E384" s="520"/>
      <c r="F384" s="132" t="s">
        <v>174</v>
      </c>
      <c r="G384" s="84"/>
      <c r="H384" s="133"/>
      <c r="I384" s="133"/>
      <c r="J384" s="133"/>
      <c r="K384" s="133"/>
      <c r="L384" s="133"/>
      <c r="M384" s="133">
        <v>0</v>
      </c>
      <c r="N384" s="133"/>
      <c r="O384" s="133"/>
      <c r="P384" s="133"/>
      <c r="Q384" s="133"/>
      <c r="R384" s="133"/>
      <c r="S384" s="133">
        <v>102265</v>
      </c>
      <c r="T384" s="133"/>
      <c r="U384" s="133"/>
      <c r="V384" s="133"/>
      <c r="W384" s="133"/>
      <c r="X384" s="133"/>
      <c r="Y384" s="133"/>
      <c r="Z384" s="133"/>
      <c r="AA384" s="133">
        <v>102265</v>
      </c>
      <c r="AB384" s="175"/>
      <c r="AC384" s="136"/>
      <c r="AD384" s="137"/>
      <c r="AE384" s="136"/>
      <c r="AF384" s="126"/>
      <c r="AG384" s="126"/>
    </row>
    <row r="385" spans="1:33" s="52" customFormat="1" x14ac:dyDescent="0.25">
      <c r="A385" s="515"/>
      <c r="B385" s="512"/>
      <c r="C385" s="518"/>
      <c r="D385" s="518"/>
      <c r="E385" s="521"/>
      <c r="F385" s="132" t="s">
        <v>26</v>
      </c>
      <c r="G385" s="84"/>
      <c r="H385" s="133"/>
      <c r="I385" s="133"/>
      <c r="J385" s="133"/>
      <c r="K385" s="133"/>
      <c r="L385" s="133"/>
      <c r="M385" s="133">
        <v>334121.40999999997</v>
      </c>
      <c r="N385" s="133"/>
      <c r="O385" s="133"/>
      <c r="P385" s="133"/>
      <c r="Q385" s="133"/>
      <c r="R385" s="133"/>
      <c r="S385" s="133">
        <v>334121.40999999997</v>
      </c>
      <c r="T385" s="133"/>
      <c r="U385" s="133"/>
      <c r="V385" s="133"/>
      <c r="W385" s="133"/>
      <c r="X385" s="133"/>
      <c r="Y385" s="133"/>
      <c r="Z385" s="133"/>
      <c r="AA385" s="133">
        <v>334121.40999999997</v>
      </c>
      <c r="AB385" s="175"/>
      <c r="AC385" s="136"/>
      <c r="AD385" s="137"/>
      <c r="AE385" s="136"/>
      <c r="AF385" s="126"/>
      <c r="AG385" s="126"/>
    </row>
    <row r="386" spans="1:33" s="52" customFormat="1" x14ac:dyDescent="0.25">
      <c r="A386" s="181"/>
      <c r="B386" s="182" t="s">
        <v>16</v>
      </c>
      <c r="C386" s="183"/>
      <c r="D386" s="82"/>
      <c r="E386" s="82"/>
      <c r="F386" s="184"/>
      <c r="G386" s="143"/>
      <c r="H386" s="143"/>
      <c r="I386" s="143"/>
      <c r="J386" s="143"/>
      <c r="K386" s="143"/>
      <c r="L386" s="143"/>
      <c r="M386" s="143"/>
      <c r="N386" s="143"/>
      <c r="O386" s="143"/>
      <c r="P386" s="143"/>
      <c r="Q386" s="143"/>
      <c r="R386" s="143"/>
      <c r="S386" s="143"/>
      <c r="T386" s="143"/>
      <c r="U386" s="143"/>
      <c r="V386" s="143"/>
      <c r="W386" s="143"/>
      <c r="X386" s="143"/>
      <c r="Y386" s="143"/>
      <c r="Z386" s="143"/>
      <c r="AA386" s="144">
        <f>SUM(AA379:AA385)</f>
        <v>2038661.41</v>
      </c>
      <c r="AB386" s="145">
        <f>AA386/E379</f>
        <v>0.99999984793946084</v>
      </c>
      <c r="AC386" s="136"/>
      <c r="AD386" s="137"/>
      <c r="AE386" s="136"/>
      <c r="AF386" s="126"/>
      <c r="AG386" s="126"/>
    </row>
    <row r="387" spans="1:33" s="52" customFormat="1" x14ac:dyDescent="0.25">
      <c r="A387" s="513">
        <v>43</v>
      </c>
      <c r="B387" s="510" t="s">
        <v>179</v>
      </c>
      <c r="C387" s="516" t="s">
        <v>173</v>
      </c>
      <c r="D387" s="522" t="s">
        <v>941</v>
      </c>
      <c r="E387" s="519">
        <v>1291793.31</v>
      </c>
      <c r="F387" s="276" t="s">
        <v>175</v>
      </c>
      <c r="G387" s="79"/>
      <c r="H387" s="79"/>
      <c r="I387" s="79"/>
      <c r="J387" s="79"/>
      <c r="K387" s="79"/>
      <c r="L387" s="79">
        <v>17267</v>
      </c>
      <c r="M387" s="79"/>
      <c r="N387" s="79"/>
      <c r="O387" s="79"/>
      <c r="P387" s="79"/>
      <c r="Q387" s="79"/>
      <c r="R387" s="79"/>
      <c r="S387" s="79"/>
      <c r="T387" s="79"/>
      <c r="U387" s="79"/>
      <c r="V387" s="79"/>
      <c r="W387" s="79"/>
      <c r="X387" s="79"/>
      <c r="Y387" s="79"/>
      <c r="Z387" s="79"/>
      <c r="AA387" s="261">
        <v>17267</v>
      </c>
      <c r="AB387" s="175"/>
      <c r="AC387" s="136">
        <v>1</v>
      </c>
      <c r="AD387" s="137">
        <v>17206.7</v>
      </c>
      <c r="AE387" s="136"/>
      <c r="AF387" s="126"/>
      <c r="AG387" s="126"/>
    </row>
    <row r="388" spans="1:33" s="52" customFormat="1" x14ac:dyDescent="0.25">
      <c r="A388" s="514"/>
      <c r="B388" s="511"/>
      <c r="C388" s="517"/>
      <c r="D388" s="517"/>
      <c r="E388" s="520"/>
      <c r="F388" s="132" t="s">
        <v>176</v>
      </c>
      <c r="G388" s="79"/>
      <c r="H388" s="79"/>
      <c r="I388" s="79"/>
      <c r="J388" s="79"/>
      <c r="K388" s="79"/>
      <c r="L388" s="79"/>
      <c r="M388" s="79">
        <v>78669</v>
      </c>
      <c r="N388" s="79"/>
      <c r="O388" s="79"/>
      <c r="P388" s="79"/>
      <c r="Q388" s="79"/>
      <c r="R388" s="79"/>
      <c r="S388" s="79"/>
      <c r="T388" s="79"/>
      <c r="U388" s="79"/>
      <c r="V388" s="79"/>
      <c r="W388" s="79"/>
      <c r="X388" s="79"/>
      <c r="Y388" s="79"/>
      <c r="Z388" s="79"/>
      <c r="AA388" s="261">
        <v>78669</v>
      </c>
      <c r="AB388" s="175"/>
      <c r="AC388" s="136">
        <v>1</v>
      </c>
      <c r="AD388" s="137">
        <v>31186.94</v>
      </c>
      <c r="AE388" s="136"/>
      <c r="AF388" s="126"/>
      <c r="AG388" s="126"/>
    </row>
    <row r="389" spans="1:33" s="52" customFormat="1" x14ac:dyDescent="0.25">
      <c r="A389" s="514"/>
      <c r="B389" s="511"/>
      <c r="C389" s="517"/>
      <c r="D389" s="517"/>
      <c r="E389" s="520"/>
      <c r="F389" s="132" t="s">
        <v>177</v>
      </c>
      <c r="G389" s="79"/>
      <c r="H389" s="79"/>
      <c r="I389" s="79"/>
      <c r="J389" s="79"/>
      <c r="K389" s="79"/>
      <c r="L389" s="79"/>
      <c r="M389" s="79">
        <v>35000</v>
      </c>
      <c r="N389" s="79"/>
      <c r="O389" s="79"/>
      <c r="P389" s="79"/>
      <c r="Q389" s="79">
        <v>35000</v>
      </c>
      <c r="R389" s="79"/>
      <c r="S389" s="79"/>
      <c r="T389" s="79"/>
      <c r="U389" s="79"/>
      <c r="V389" s="79"/>
      <c r="W389" s="79"/>
      <c r="X389" s="79"/>
      <c r="Y389" s="79"/>
      <c r="Z389" s="79"/>
      <c r="AA389" s="261">
        <v>35000</v>
      </c>
      <c r="AB389" s="175"/>
      <c r="AC389" s="136">
        <v>1</v>
      </c>
      <c r="AD389" s="137">
        <v>35000</v>
      </c>
      <c r="AE389" s="136" t="s">
        <v>1524</v>
      </c>
      <c r="AF389" s="126"/>
      <c r="AG389" s="126"/>
    </row>
    <row r="390" spans="1:33" s="52" customFormat="1" x14ac:dyDescent="0.25">
      <c r="A390" s="514"/>
      <c r="B390" s="511"/>
      <c r="C390" s="517"/>
      <c r="D390" s="517"/>
      <c r="E390" s="520"/>
      <c r="F390" s="132" t="s">
        <v>178</v>
      </c>
      <c r="G390" s="79"/>
      <c r="H390" s="79"/>
      <c r="I390" s="79"/>
      <c r="J390" s="79"/>
      <c r="K390" s="79"/>
      <c r="L390" s="79">
        <v>241730</v>
      </c>
      <c r="M390" s="79"/>
      <c r="N390" s="79"/>
      <c r="O390" s="79"/>
      <c r="P390" s="79"/>
      <c r="Q390" s="79"/>
      <c r="R390" s="79"/>
      <c r="S390" s="79"/>
      <c r="T390" s="79"/>
      <c r="U390" s="79"/>
      <c r="V390" s="79"/>
      <c r="W390" s="79"/>
      <c r="X390" s="79"/>
      <c r="Y390" s="79"/>
      <c r="Z390" s="79"/>
      <c r="AA390" s="261">
        <v>241730</v>
      </c>
      <c r="AB390" s="175"/>
      <c r="AC390" s="136">
        <v>7</v>
      </c>
      <c r="AD390" s="137">
        <v>240694</v>
      </c>
      <c r="AE390" s="136"/>
      <c r="AF390" s="126"/>
      <c r="AG390" s="126"/>
    </row>
    <row r="391" spans="1:33" s="52" customFormat="1" x14ac:dyDescent="0.25">
      <c r="A391" s="514"/>
      <c r="B391" s="511"/>
      <c r="C391" s="517"/>
      <c r="D391" s="517"/>
      <c r="E391" s="520"/>
      <c r="F391" s="132" t="s">
        <v>180</v>
      </c>
      <c r="G391" s="79"/>
      <c r="H391" s="79"/>
      <c r="I391" s="79"/>
      <c r="J391" s="79"/>
      <c r="K391" s="79"/>
      <c r="L391" s="79"/>
      <c r="M391" s="79"/>
      <c r="N391" s="79">
        <v>70000</v>
      </c>
      <c r="O391" s="79"/>
      <c r="P391" s="79"/>
      <c r="Q391" s="79"/>
      <c r="R391" s="79">
        <v>70000</v>
      </c>
      <c r="S391" s="79"/>
      <c r="T391" s="79"/>
      <c r="U391" s="79"/>
      <c r="V391" s="79"/>
      <c r="W391" s="79"/>
      <c r="X391" s="79"/>
      <c r="Y391" s="79"/>
      <c r="Z391" s="79"/>
      <c r="AA391" s="261">
        <v>70000</v>
      </c>
      <c r="AB391" s="175"/>
      <c r="AC391" s="136"/>
      <c r="AD391" s="137"/>
      <c r="AE391" s="136" t="s">
        <v>1525</v>
      </c>
      <c r="AF391" s="126"/>
      <c r="AG391" s="126"/>
    </row>
    <row r="392" spans="1:33" s="52" customFormat="1" x14ac:dyDescent="0.25">
      <c r="A392" s="514"/>
      <c r="B392" s="511"/>
      <c r="C392" s="517"/>
      <c r="D392" s="517"/>
      <c r="E392" s="520"/>
      <c r="F392" s="132" t="s">
        <v>181</v>
      </c>
      <c r="G392" s="79"/>
      <c r="H392" s="79"/>
      <c r="I392" s="79"/>
      <c r="J392" s="79"/>
      <c r="K392" s="79"/>
      <c r="L392" s="79"/>
      <c r="M392" s="79"/>
      <c r="N392" s="79"/>
      <c r="O392" s="79"/>
      <c r="P392" s="79">
        <v>250000</v>
      </c>
      <c r="Q392" s="79"/>
      <c r="R392" s="79"/>
      <c r="S392" s="79"/>
      <c r="T392" s="79"/>
      <c r="U392" s="79"/>
      <c r="V392" s="79"/>
      <c r="W392" s="79"/>
      <c r="X392" s="79"/>
      <c r="Y392" s="79"/>
      <c r="Z392" s="79"/>
      <c r="AA392" s="261">
        <v>250000</v>
      </c>
      <c r="AB392" s="175"/>
      <c r="AC392" s="136"/>
      <c r="AD392" s="137"/>
      <c r="AE392" s="136"/>
      <c r="AF392" s="126"/>
      <c r="AG392" s="126"/>
    </row>
    <row r="393" spans="1:33" s="52" customFormat="1" x14ac:dyDescent="0.25">
      <c r="A393" s="514"/>
      <c r="B393" s="511"/>
      <c r="C393" s="517"/>
      <c r="D393" s="517"/>
      <c r="E393" s="520"/>
      <c r="F393" s="132" t="s">
        <v>182</v>
      </c>
      <c r="G393" s="79"/>
      <c r="H393" s="79"/>
      <c r="I393" s="79"/>
      <c r="J393" s="79"/>
      <c r="K393" s="79"/>
      <c r="L393" s="79"/>
      <c r="M393" s="79"/>
      <c r="N393" s="79"/>
      <c r="O393" s="79"/>
      <c r="P393" s="79"/>
      <c r="Q393" s="79"/>
      <c r="R393" s="79"/>
      <c r="S393" s="79">
        <v>51799</v>
      </c>
      <c r="T393" s="79"/>
      <c r="U393" s="79"/>
      <c r="V393" s="79"/>
      <c r="W393" s="79"/>
      <c r="X393" s="79"/>
      <c r="Y393" s="79"/>
      <c r="Z393" s="79"/>
      <c r="AA393" s="261">
        <v>51799</v>
      </c>
      <c r="AB393" s="175"/>
      <c r="AC393" s="136"/>
      <c r="AD393" s="137"/>
      <c r="AE393" s="136"/>
      <c r="AF393" s="126"/>
      <c r="AG393" s="126"/>
    </row>
    <row r="394" spans="1:33" s="52" customFormat="1" x14ac:dyDescent="0.25">
      <c r="A394" s="514"/>
      <c r="B394" s="511"/>
      <c r="C394" s="517"/>
      <c r="D394" s="517"/>
      <c r="E394" s="520"/>
      <c r="F394" s="132" t="s">
        <v>183</v>
      </c>
      <c r="G394" s="79"/>
      <c r="H394" s="79"/>
      <c r="I394" s="79"/>
      <c r="J394" s="79"/>
      <c r="K394" s="79"/>
      <c r="L394" s="79"/>
      <c r="M394" s="79"/>
      <c r="N394" s="79"/>
      <c r="O394" s="79"/>
      <c r="P394" s="79"/>
      <c r="Q394" s="79">
        <v>51799</v>
      </c>
      <c r="R394" s="79"/>
      <c r="S394" s="79"/>
      <c r="T394" s="79"/>
      <c r="U394" s="79"/>
      <c r="V394" s="79"/>
      <c r="W394" s="79"/>
      <c r="X394" s="79"/>
      <c r="Y394" s="79"/>
      <c r="Z394" s="79"/>
      <c r="AA394" s="261">
        <v>51799</v>
      </c>
      <c r="AB394" s="175"/>
      <c r="AC394" s="136"/>
      <c r="AD394" s="137"/>
      <c r="AE394" s="136"/>
      <c r="AF394" s="126"/>
      <c r="AG394" s="126"/>
    </row>
    <row r="395" spans="1:33" s="52" customFormat="1" x14ac:dyDescent="0.25">
      <c r="A395" s="514"/>
      <c r="B395" s="511"/>
      <c r="C395" s="517"/>
      <c r="D395" s="517"/>
      <c r="E395" s="520"/>
      <c r="F395" s="132" t="s">
        <v>184</v>
      </c>
      <c r="G395" s="79"/>
      <c r="H395" s="79"/>
      <c r="I395" s="79"/>
      <c r="J395" s="79"/>
      <c r="K395" s="79"/>
      <c r="L395" s="79"/>
      <c r="M395" s="79"/>
      <c r="N395" s="79"/>
      <c r="O395" s="79"/>
      <c r="P395" s="79"/>
      <c r="Q395" s="79"/>
      <c r="R395" s="79">
        <v>108073</v>
      </c>
      <c r="S395" s="79"/>
      <c r="T395" s="79"/>
      <c r="U395" s="79"/>
      <c r="V395" s="79"/>
      <c r="W395" s="79"/>
      <c r="X395" s="79"/>
      <c r="Y395" s="79"/>
      <c r="Z395" s="79"/>
      <c r="AA395" s="261">
        <v>108073</v>
      </c>
      <c r="AB395" s="175"/>
      <c r="AC395" s="136"/>
      <c r="AD395" s="137"/>
      <c r="AE395" s="136"/>
      <c r="AF395" s="126"/>
      <c r="AG395" s="126"/>
    </row>
    <row r="396" spans="1:33" s="52" customFormat="1" x14ac:dyDescent="0.25">
      <c r="A396" s="515"/>
      <c r="B396" s="512"/>
      <c r="C396" s="518"/>
      <c r="D396" s="518"/>
      <c r="E396" s="521"/>
      <c r="F396" s="132" t="s">
        <v>185</v>
      </c>
      <c r="G396" s="79"/>
      <c r="H396" s="79"/>
      <c r="I396" s="79"/>
      <c r="J396" s="79"/>
      <c r="K396" s="79"/>
      <c r="L396" s="79"/>
      <c r="M396" s="79"/>
      <c r="N396" s="79"/>
      <c r="O396" s="79"/>
      <c r="P396" s="79"/>
      <c r="Q396" s="79"/>
      <c r="R396" s="79">
        <v>25000</v>
      </c>
      <c r="S396" s="79"/>
      <c r="T396" s="79"/>
      <c r="U396" s="79"/>
      <c r="V396" s="79"/>
      <c r="W396" s="79"/>
      <c r="X396" s="79"/>
      <c r="Y396" s="79"/>
      <c r="Z396" s="79"/>
      <c r="AA396" s="261">
        <v>25000</v>
      </c>
      <c r="AB396" s="175"/>
      <c r="AC396" s="136"/>
      <c r="AD396" s="137"/>
      <c r="AE396" s="136"/>
      <c r="AF396" s="126"/>
      <c r="AG396" s="126"/>
    </row>
    <row r="397" spans="1:33" s="52" customFormat="1" x14ac:dyDescent="0.25">
      <c r="A397" s="177"/>
      <c r="B397" s="105"/>
      <c r="C397" s="80"/>
      <c r="D397" s="32"/>
      <c r="E397" s="33"/>
      <c r="F397" s="135" t="s">
        <v>1111</v>
      </c>
      <c r="G397" s="79"/>
      <c r="H397" s="79"/>
      <c r="I397" s="79"/>
      <c r="J397" s="79"/>
      <c r="K397" s="79"/>
      <c r="L397" s="79"/>
      <c r="M397" s="79"/>
      <c r="N397" s="79"/>
      <c r="O397" s="79"/>
      <c r="P397" s="79"/>
      <c r="Q397" s="79"/>
      <c r="R397" s="79">
        <v>362456</v>
      </c>
      <c r="S397" s="79"/>
      <c r="T397" s="79"/>
      <c r="U397" s="79"/>
      <c r="V397" s="79"/>
      <c r="W397" s="79"/>
      <c r="X397" s="79"/>
      <c r="Y397" s="79"/>
      <c r="Z397" s="79"/>
      <c r="AA397" s="261">
        <v>362456</v>
      </c>
      <c r="AB397" s="175"/>
      <c r="AC397" s="136"/>
      <c r="AD397" s="137"/>
      <c r="AE397" s="136"/>
      <c r="AF397" s="126"/>
      <c r="AG397" s="126"/>
    </row>
    <row r="398" spans="1:33" s="52" customFormat="1" x14ac:dyDescent="0.25">
      <c r="A398" s="181"/>
      <c r="B398" s="182" t="s">
        <v>16</v>
      </c>
      <c r="C398" s="183"/>
      <c r="D398" s="82"/>
      <c r="E398" s="82"/>
      <c r="F398" s="194"/>
      <c r="G398" s="143"/>
      <c r="H398" s="143"/>
      <c r="I398" s="143"/>
      <c r="J398" s="143"/>
      <c r="K398" s="143"/>
      <c r="L398" s="143"/>
      <c r="M398" s="143"/>
      <c r="N398" s="143"/>
      <c r="O398" s="143"/>
      <c r="P398" s="143"/>
      <c r="Q398" s="143"/>
      <c r="R398" s="143"/>
      <c r="S398" s="143"/>
      <c r="T398" s="143"/>
      <c r="U398" s="143"/>
      <c r="V398" s="143"/>
      <c r="W398" s="143"/>
      <c r="X398" s="143"/>
      <c r="Y398" s="143"/>
      <c r="Z398" s="143"/>
      <c r="AA398" s="144">
        <f>SUM(AA387:AA397)</f>
        <v>1291793</v>
      </c>
      <c r="AB398" s="145">
        <f>AA398/E387</f>
        <v>0.99999976002352875</v>
      </c>
      <c r="AC398" s="136"/>
      <c r="AD398" s="137"/>
      <c r="AE398" s="136"/>
      <c r="AF398" s="126"/>
      <c r="AG398" s="126"/>
    </row>
    <row r="399" spans="1:33" s="52" customFormat="1" x14ac:dyDescent="0.25">
      <c r="A399" s="513">
        <v>44</v>
      </c>
      <c r="B399" s="510" t="s">
        <v>187</v>
      </c>
      <c r="C399" s="516" t="s">
        <v>173</v>
      </c>
      <c r="D399" s="522" t="s">
        <v>942</v>
      </c>
      <c r="E399" s="519">
        <v>874386.31</v>
      </c>
      <c r="F399" s="186" t="s">
        <v>186</v>
      </c>
      <c r="G399" s="278"/>
      <c r="H399" s="279"/>
      <c r="I399" s="279">
        <v>237911</v>
      </c>
      <c r="J399" s="191"/>
      <c r="K399" s="191"/>
      <c r="L399" s="279"/>
      <c r="M399" s="279"/>
      <c r="N399" s="279"/>
      <c r="O399" s="279"/>
      <c r="P399" s="279"/>
      <c r="Q399" s="279">
        <v>237911</v>
      </c>
      <c r="R399" s="279"/>
      <c r="S399" s="279"/>
      <c r="T399" s="279"/>
      <c r="U399" s="279"/>
      <c r="V399" s="279"/>
      <c r="W399" s="279"/>
      <c r="X399" s="279"/>
      <c r="Y399" s="279"/>
      <c r="Z399" s="279"/>
      <c r="AA399" s="279">
        <v>237911</v>
      </c>
      <c r="AB399" s="175"/>
      <c r="AC399" s="136"/>
      <c r="AD399" s="137"/>
      <c r="AE399" s="136" t="s">
        <v>1526</v>
      </c>
      <c r="AF399" s="126"/>
      <c r="AG399" s="126"/>
    </row>
    <row r="400" spans="1:33" s="52" customFormat="1" x14ac:dyDescent="0.25">
      <c r="A400" s="514"/>
      <c r="B400" s="511"/>
      <c r="C400" s="517"/>
      <c r="D400" s="577"/>
      <c r="E400" s="520"/>
      <c r="F400" s="186" t="s">
        <v>1022</v>
      </c>
      <c r="G400" s="278"/>
      <c r="H400" s="279"/>
      <c r="I400" s="279">
        <v>132185</v>
      </c>
      <c r="J400" s="279"/>
      <c r="K400" s="279"/>
      <c r="L400" s="279"/>
      <c r="M400" s="279"/>
      <c r="N400" s="279"/>
      <c r="O400" s="279"/>
      <c r="P400" s="279"/>
      <c r="Q400" s="279">
        <v>132185</v>
      </c>
      <c r="R400" s="279"/>
      <c r="S400" s="279"/>
      <c r="T400" s="279"/>
      <c r="U400" s="279"/>
      <c r="V400" s="279"/>
      <c r="W400" s="279"/>
      <c r="X400" s="279"/>
      <c r="Y400" s="279"/>
      <c r="Z400" s="279"/>
      <c r="AA400" s="279">
        <v>132185</v>
      </c>
      <c r="AB400" s="175"/>
      <c r="AC400" s="136"/>
      <c r="AD400" s="137"/>
      <c r="AE400" s="136" t="s">
        <v>1527</v>
      </c>
      <c r="AF400" s="126"/>
      <c r="AG400" s="126"/>
    </row>
    <row r="401" spans="1:33" s="52" customFormat="1" x14ac:dyDescent="0.25">
      <c r="A401" s="514"/>
      <c r="B401" s="511"/>
      <c r="C401" s="517"/>
      <c r="D401" s="577"/>
      <c r="E401" s="520"/>
      <c r="F401" s="186" t="s">
        <v>188</v>
      </c>
      <c r="G401" s="278"/>
      <c r="H401" s="279"/>
      <c r="I401" s="279">
        <v>118955</v>
      </c>
      <c r="J401" s="279"/>
      <c r="K401" s="279"/>
      <c r="L401" s="279"/>
      <c r="M401" s="279"/>
      <c r="N401" s="279"/>
      <c r="O401" s="279"/>
      <c r="P401" s="279"/>
      <c r="Q401" s="279">
        <v>118955</v>
      </c>
      <c r="R401" s="279"/>
      <c r="S401" s="279"/>
      <c r="T401" s="279"/>
      <c r="U401" s="279"/>
      <c r="V401" s="279"/>
      <c r="W401" s="279"/>
      <c r="X401" s="279"/>
      <c r="Y401" s="279"/>
      <c r="Z401" s="279"/>
      <c r="AA401" s="279">
        <v>118955</v>
      </c>
      <c r="AB401" s="175"/>
      <c r="AC401" s="136"/>
      <c r="AD401" s="137"/>
      <c r="AE401" s="136" t="s">
        <v>1527</v>
      </c>
      <c r="AF401" s="126"/>
      <c r="AG401" s="126"/>
    </row>
    <row r="402" spans="1:33" s="52" customFormat="1" x14ac:dyDescent="0.25">
      <c r="A402" s="514"/>
      <c r="B402" s="511"/>
      <c r="C402" s="517"/>
      <c r="D402" s="577"/>
      <c r="E402" s="520"/>
      <c r="F402" s="186" t="s">
        <v>189</v>
      </c>
      <c r="G402" s="278"/>
      <c r="H402" s="279"/>
      <c r="I402" s="279"/>
      <c r="J402" s="279"/>
      <c r="K402" s="279">
        <v>79334</v>
      </c>
      <c r="L402" s="279"/>
      <c r="M402" s="279"/>
      <c r="N402" s="279"/>
      <c r="O402" s="279"/>
      <c r="P402" s="279"/>
      <c r="Q402" s="279"/>
      <c r="R402" s="279"/>
      <c r="S402" s="279"/>
      <c r="T402" s="279"/>
      <c r="U402" s="279">
        <v>79334</v>
      </c>
      <c r="V402" s="279"/>
      <c r="W402" s="279"/>
      <c r="X402" s="279"/>
      <c r="Y402" s="279"/>
      <c r="Z402" s="279"/>
      <c r="AA402" s="279">
        <v>79334</v>
      </c>
      <c r="AB402" s="175"/>
      <c r="AC402" s="136"/>
      <c r="AD402" s="137"/>
      <c r="AE402" s="136" t="s">
        <v>1528</v>
      </c>
      <c r="AF402" s="126"/>
      <c r="AG402" s="126"/>
    </row>
    <row r="403" spans="1:33" s="52" customFormat="1" x14ac:dyDescent="0.25">
      <c r="A403" s="514"/>
      <c r="B403" s="511"/>
      <c r="C403" s="517"/>
      <c r="D403" s="577"/>
      <c r="E403" s="520"/>
      <c r="F403" s="186" t="s">
        <v>1023</v>
      </c>
      <c r="G403" s="278"/>
      <c r="H403" s="279"/>
      <c r="I403" s="279"/>
      <c r="J403" s="279"/>
      <c r="K403" s="279"/>
      <c r="L403" s="279"/>
      <c r="M403" s="279"/>
      <c r="N403" s="279"/>
      <c r="O403" s="279"/>
      <c r="P403" s="279"/>
      <c r="Q403" s="279"/>
      <c r="R403" s="279"/>
      <c r="S403" s="279">
        <v>52869</v>
      </c>
      <c r="T403" s="279"/>
      <c r="U403" s="279"/>
      <c r="V403" s="279"/>
      <c r="W403" s="279"/>
      <c r="X403" s="279"/>
      <c r="Y403" s="279"/>
      <c r="Z403" s="279"/>
      <c r="AA403" s="279">
        <v>52869</v>
      </c>
      <c r="AB403" s="175"/>
      <c r="AC403" s="136"/>
      <c r="AD403" s="137"/>
      <c r="AE403" s="136" t="s">
        <v>1529</v>
      </c>
      <c r="AF403" s="126"/>
      <c r="AG403" s="126"/>
    </row>
    <row r="404" spans="1:33" s="52" customFormat="1" x14ac:dyDescent="0.25">
      <c r="A404" s="514"/>
      <c r="B404" s="511"/>
      <c r="C404" s="517"/>
      <c r="D404" s="577"/>
      <c r="E404" s="520"/>
      <c r="F404" s="186" t="s">
        <v>1024</v>
      </c>
      <c r="G404" s="278"/>
      <c r="H404" s="279"/>
      <c r="I404" s="279"/>
      <c r="J404" s="279"/>
      <c r="K404" s="279"/>
      <c r="L404" s="279"/>
      <c r="M404" s="279"/>
      <c r="N404" s="279"/>
      <c r="O404" s="279"/>
      <c r="P404" s="279"/>
      <c r="Q404" s="279"/>
      <c r="R404" s="279"/>
      <c r="S404" s="279">
        <v>132179</v>
      </c>
      <c r="T404" s="279"/>
      <c r="U404" s="279"/>
      <c r="V404" s="279"/>
      <c r="W404" s="279"/>
      <c r="X404" s="279"/>
      <c r="Y404" s="279"/>
      <c r="Z404" s="279"/>
      <c r="AA404" s="279">
        <v>132179</v>
      </c>
      <c r="AB404" s="175"/>
      <c r="AC404" s="136"/>
      <c r="AD404" s="137"/>
      <c r="AE404" s="136" t="s">
        <v>1529</v>
      </c>
      <c r="AF404" s="126"/>
      <c r="AG404" s="126"/>
    </row>
    <row r="405" spans="1:33" s="52" customFormat="1" x14ac:dyDescent="0.25">
      <c r="A405" s="514"/>
      <c r="B405" s="511"/>
      <c r="C405" s="517"/>
      <c r="D405" s="577"/>
      <c r="E405" s="520"/>
      <c r="F405" s="186" t="s">
        <v>1025</v>
      </c>
      <c r="G405" s="278"/>
      <c r="H405" s="279"/>
      <c r="I405" s="279"/>
      <c r="J405" s="279">
        <v>68071</v>
      </c>
      <c r="K405" s="279"/>
      <c r="L405" s="279"/>
      <c r="M405" s="279"/>
      <c r="N405" s="279"/>
      <c r="O405" s="279"/>
      <c r="P405" s="279"/>
      <c r="Q405" s="279"/>
      <c r="R405" s="279">
        <v>68071</v>
      </c>
      <c r="S405" s="279"/>
      <c r="T405" s="279"/>
      <c r="U405" s="279"/>
      <c r="V405" s="279"/>
      <c r="W405" s="279"/>
      <c r="X405" s="279"/>
      <c r="Y405" s="279"/>
      <c r="Z405" s="279"/>
      <c r="AA405" s="279">
        <f>J405</f>
        <v>68071</v>
      </c>
      <c r="AB405" s="175"/>
      <c r="AC405" s="136"/>
      <c r="AD405" s="137"/>
      <c r="AE405" s="136" t="s">
        <v>1529</v>
      </c>
      <c r="AF405" s="126"/>
      <c r="AG405" s="126"/>
    </row>
    <row r="406" spans="1:33" s="52" customFormat="1" x14ac:dyDescent="0.25">
      <c r="A406" s="515"/>
      <c r="B406" s="512"/>
      <c r="C406" s="518"/>
      <c r="D406" s="578"/>
      <c r="E406" s="521"/>
      <c r="F406" s="186" t="s">
        <v>190</v>
      </c>
      <c r="G406" s="278"/>
      <c r="H406" s="279"/>
      <c r="I406" s="279"/>
      <c r="J406" s="279"/>
      <c r="K406" s="279"/>
      <c r="L406" s="279"/>
      <c r="M406" s="279"/>
      <c r="N406" s="279"/>
      <c r="O406" s="279"/>
      <c r="P406" s="279"/>
      <c r="Q406" s="279"/>
      <c r="R406" s="279"/>
      <c r="S406" s="279">
        <v>52882</v>
      </c>
      <c r="T406" s="279"/>
      <c r="U406" s="279"/>
      <c r="V406" s="279"/>
      <c r="W406" s="279"/>
      <c r="X406" s="279"/>
      <c r="Y406" s="279"/>
      <c r="Z406" s="279"/>
      <c r="AA406" s="279">
        <v>52882</v>
      </c>
      <c r="AB406" s="175"/>
      <c r="AC406" s="136"/>
      <c r="AD406" s="137"/>
      <c r="AE406" s="136" t="s">
        <v>1529</v>
      </c>
      <c r="AF406" s="126"/>
      <c r="AG406" s="126"/>
    </row>
    <row r="407" spans="1:33" s="52" customFormat="1" x14ac:dyDescent="0.25">
      <c r="A407" s="181"/>
      <c r="B407" s="182" t="s">
        <v>16</v>
      </c>
      <c r="C407" s="183"/>
      <c r="D407" s="82"/>
      <c r="E407" s="82"/>
      <c r="F407" s="184"/>
      <c r="G407" s="143"/>
      <c r="H407" s="143"/>
      <c r="I407" s="143"/>
      <c r="J407" s="143"/>
      <c r="K407" s="143"/>
      <c r="L407" s="143"/>
      <c r="M407" s="143"/>
      <c r="N407" s="143"/>
      <c r="O407" s="143"/>
      <c r="P407" s="143"/>
      <c r="Q407" s="143"/>
      <c r="R407" s="143"/>
      <c r="S407" s="143"/>
      <c r="T407" s="143"/>
      <c r="U407" s="143"/>
      <c r="V407" s="143"/>
      <c r="W407" s="143"/>
      <c r="X407" s="143"/>
      <c r="Y407" s="143"/>
      <c r="Z407" s="143"/>
      <c r="AA407" s="144">
        <f>SUM(AA399:AA406)</f>
        <v>874386</v>
      </c>
      <c r="AB407" s="145">
        <f>AA407/E399</f>
        <v>0.99999964546562947</v>
      </c>
      <c r="AC407" s="136"/>
      <c r="AD407" s="137"/>
      <c r="AE407" s="136"/>
      <c r="AF407" s="126"/>
      <c r="AG407" s="126"/>
    </row>
    <row r="408" spans="1:33" s="52" customFormat="1" x14ac:dyDescent="0.25">
      <c r="A408" s="513">
        <v>45</v>
      </c>
      <c r="B408" s="510" t="s">
        <v>193</v>
      </c>
      <c r="C408" s="516" t="s">
        <v>194</v>
      </c>
      <c r="D408" s="522" t="s">
        <v>943</v>
      </c>
      <c r="E408" s="519">
        <v>2169722</v>
      </c>
      <c r="F408" s="186" t="s">
        <v>191</v>
      </c>
      <c r="G408" s="79"/>
      <c r="H408" s="79"/>
      <c r="I408" s="79"/>
      <c r="J408" s="79">
        <v>659103</v>
      </c>
      <c r="K408" s="79"/>
      <c r="L408" s="79"/>
      <c r="M408" s="79"/>
      <c r="N408" s="79"/>
      <c r="O408" s="79"/>
      <c r="P408" s="79"/>
      <c r="Q408" s="79"/>
      <c r="R408" s="79">
        <v>402940</v>
      </c>
      <c r="S408" s="79"/>
      <c r="T408" s="79"/>
      <c r="U408" s="79"/>
      <c r="V408" s="79"/>
      <c r="W408" s="79"/>
      <c r="X408" s="79"/>
      <c r="Y408" s="79"/>
      <c r="Z408" s="79"/>
      <c r="AA408" s="261">
        <v>659103</v>
      </c>
      <c r="AB408" s="175"/>
      <c r="AC408" s="136">
        <v>4</v>
      </c>
      <c r="AD408" s="137">
        <v>206163.38</v>
      </c>
      <c r="AE408" s="136" t="s">
        <v>1198</v>
      </c>
      <c r="AF408" s="126"/>
      <c r="AG408" s="126"/>
    </row>
    <row r="409" spans="1:33" s="52" customFormat="1" x14ac:dyDescent="0.25">
      <c r="A409" s="514"/>
      <c r="B409" s="511"/>
      <c r="C409" s="517"/>
      <c r="D409" s="630"/>
      <c r="E409" s="520"/>
      <c r="F409" s="186" t="s">
        <v>192</v>
      </c>
      <c r="G409" s="79"/>
      <c r="H409" s="79"/>
      <c r="I409" s="79"/>
      <c r="J409" s="79"/>
      <c r="K409" s="79">
        <v>66717</v>
      </c>
      <c r="L409" s="79"/>
      <c r="M409" s="79"/>
      <c r="N409" s="79"/>
      <c r="O409" s="79">
        <v>66717</v>
      </c>
      <c r="P409" s="79"/>
      <c r="Q409" s="79"/>
      <c r="R409" s="79"/>
      <c r="S409" s="79"/>
      <c r="T409" s="79"/>
      <c r="U409" s="79"/>
      <c r="V409" s="79"/>
      <c r="W409" s="79"/>
      <c r="X409" s="79"/>
      <c r="Y409" s="79"/>
      <c r="Z409" s="79"/>
      <c r="AA409" s="261">
        <v>66717</v>
      </c>
      <c r="AB409" s="175"/>
      <c r="AC409" s="136"/>
      <c r="AD409" s="137"/>
      <c r="AE409" s="136" t="s">
        <v>1199</v>
      </c>
      <c r="AF409" s="126"/>
      <c r="AG409" s="126"/>
    </row>
    <row r="410" spans="1:33" s="52" customFormat="1" x14ac:dyDescent="0.25">
      <c r="A410" s="514"/>
      <c r="B410" s="511"/>
      <c r="C410" s="517"/>
      <c r="D410" s="630"/>
      <c r="E410" s="520"/>
      <c r="F410" s="186" t="s">
        <v>195</v>
      </c>
      <c r="G410" s="79"/>
      <c r="H410" s="79">
        <v>100000</v>
      </c>
      <c r="I410" s="79"/>
      <c r="J410" s="79"/>
      <c r="K410" s="79"/>
      <c r="L410" s="79"/>
      <c r="M410" s="79"/>
      <c r="N410" s="79"/>
      <c r="O410" s="79"/>
      <c r="P410" s="79"/>
      <c r="Q410" s="79"/>
      <c r="R410" s="79">
        <v>100000</v>
      </c>
      <c r="S410" s="79"/>
      <c r="T410" s="79"/>
      <c r="U410" s="79"/>
      <c r="V410" s="79"/>
      <c r="W410" s="79"/>
      <c r="X410" s="79"/>
      <c r="Y410" s="79"/>
      <c r="Z410" s="79"/>
      <c r="AA410" s="261">
        <v>100000</v>
      </c>
      <c r="AB410" s="175"/>
      <c r="AC410" s="136"/>
      <c r="AD410" s="137"/>
      <c r="AE410" s="136" t="s">
        <v>1199</v>
      </c>
      <c r="AF410" s="126"/>
      <c r="AG410" s="126"/>
    </row>
    <row r="411" spans="1:33" s="52" customFormat="1" x14ac:dyDescent="0.25">
      <c r="A411" s="514"/>
      <c r="B411" s="511"/>
      <c r="C411" s="517"/>
      <c r="D411" s="630"/>
      <c r="E411" s="520"/>
      <c r="F411" s="132" t="s">
        <v>196</v>
      </c>
      <c r="G411" s="79"/>
      <c r="H411" s="79"/>
      <c r="I411" s="79"/>
      <c r="J411" s="79"/>
      <c r="K411" s="79"/>
      <c r="L411" s="79"/>
      <c r="M411" s="79"/>
      <c r="N411" s="79"/>
      <c r="O411" s="79"/>
      <c r="P411" s="79"/>
      <c r="Q411" s="79"/>
      <c r="R411" s="79">
        <v>220000</v>
      </c>
      <c r="S411" s="79"/>
      <c r="T411" s="79"/>
      <c r="U411" s="79"/>
      <c r="V411" s="79"/>
      <c r="W411" s="79"/>
      <c r="X411" s="79"/>
      <c r="Y411" s="79"/>
      <c r="Z411" s="79"/>
      <c r="AA411" s="261">
        <v>220000</v>
      </c>
      <c r="AB411" s="175"/>
      <c r="AC411" s="136"/>
      <c r="AD411" s="137"/>
      <c r="AE411" s="136"/>
      <c r="AF411" s="126"/>
      <c r="AG411" s="126"/>
    </row>
    <row r="412" spans="1:33" s="52" customFormat="1" x14ac:dyDescent="0.25">
      <c r="A412" s="515"/>
      <c r="B412" s="512"/>
      <c r="C412" s="518"/>
      <c r="D412" s="631"/>
      <c r="E412" s="521"/>
      <c r="F412" s="132" t="s">
        <v>197</v>
      </c>
      <c r="G412" s="79"/>
      <c r="H412" s="79"/>
      <c r="I412" s="79"/>
      <c r="J412" s="79"/>
      <c r="K412" s="79"/>
      <c r="L412" s="79"/>
      <c r="M412" s="79"/>
      <c r="N412" s="79"/>
      <c r="O412" s="79"/>
      <c r="P412" s="79"/>
      <c r="Q412" s="79"/>
      <c r="R412" s="79">
        <v>150000</v>
      </c>
      <c r="S412" s="79"/>
      <c r="T412" s="79"/>
      <c r="U412" s="79"/>
      <c r="V412" s="79"/>
      <c r="W412" s="79"/>
      <c r="X412" s="79"/>
      <c r="Y412" s="79"/>
      <c r="Z412" s="79"/>
      <c r="AA412" s="261">
        <v>150000</v>
      </c>
      <c r="AB412" s="175"/>
      <c r="AC412" s="136"/>
      <c r="AD412" s="137"/>
      <c r="AE412" s="136"/>
      <c r="AF412" s="126"/>
      <c r="AG412" s="126"/>
    </row>
    <row r="413" spans="1:33" s="52" customFormat="1" x14ac:dyDescent="0.25">
      <c r="A413" s="177"/>
      <c r="B413" s="105"/>
      <c r="C413" s="80"/>
      <c r="D413" s="197"/>
      <c r="E413" s="33"/>
      <c r="F413" s="135" t="s">
        <v>1365</v>
      </c>
      <c r="G413" s="79"/>
      <c r="H413" s="79"/>
      <c r="I413" s="79"/>
      <c r="J413" s="79"/>
      <c r="K413" s="79"/>
      <c r="L413" s="79"/>
      <c r="M413" s="79"/>
      <c r="N413" s="79"/>
      <c r="O413" s="79"/>
      <c r="P413" s="79"/>
      <c r="Q413" s="79"/>
      <c r="R413" s="79">
        <v>280000</v>
      </c>
      <c r="S413" s="79"/>
      <c r="T413" s="79"/>
      <c r="U413" s="79"/>
      <c r="V413" s="79"/>
      <c r="W413" s="79"/>
      <c r="X413" s="79"/>
      <c r="Y413" s="79"/>
      <c r="Z413" s="79"/>
      <c r="AA413" s="261">
        <v>280000</v>
      </c>
      <c r="AB413" s="175"/>
      <c r="AC413" s="136"/>
      <c r="AD413" s="137"/>
      <c r="AE413" s="136"/>
      <c r="AF413" s="126"/>
      <c r="AG413" s="126"/>
    </row>
    <row r="414" spans="1:33" s="52" customFormat="1" x14ac:dyDescent="0.25">
      <c r="A414" s="177"/>
      <c r="B414" s="105"/>
      <c r="C414" s="80"/>
      <c r="D414" s="197"/>
      <c r="E414" s="33"/>
      <c r="F414" s="135" t="s">
        <v>1366</v>
      </c>
      <c r="G414" s="79"/>
      <c r="H414" s="79"/>
      <c r="I414" s="79"/>
      <c r="J414" s="79"/>
      <c r="K414" s="79"/>
      <c r="L414" s="79"/>
      <c r="M414" s="79"/>
      <c r="N414" s="79"/>
      <c r="O414" s="79"/>
      <c r="P414" s="79"/>
      <c r="Q414" s="79"/>
      <c r="R414" s="79">
        <v>150000</v>
      </c>
      <c r="S414" s="79"/>
      <c r="T414" s="79"/>
      <c r="U414" s="79"/>
      <c r="V414" s="79"/>
      <c r="W414" s="79"/>
      <c r="X414" s="79"/>
      <c r="Y414" s="79"/>
      <c r="Z414" s="79"/>
      <c r="AA414" s="261">
        <v>150000</v>
      </c>
      <c r="AB414" s="175"/>
      <c r="AC414" s="136"/>
      <c r="AD414" s="137"/>
      <c r="AE414" s="136"/>
      <c r="AF414" s="126"/>
      <c r="AG414" s="126"/>
    </row>
    <row r="415" spans="1:33" s="52" customFormat="1" x14ac:dyDescent="0.25">
      <c r="A415" s="177"/>
      <c r="B415" s="105"/>
      <c r="C415" s="80"/>
      <c r="D415" s="197"/>
      <c r="E415" s="33"/>
      <c r="F415" s="135" t="s">
        <v>1367</v>
      </c>
      <c r="G415" s="79"/>
      <c r="H415" s="79"/>
      <c r="I415" s="79"/>
      <c r="J415" s="79"/>
      <c r="K415" s="79"/>
      <c r="L415" s="79"/>
      <c r="M415" s="79"/>
      <c r="N415" s="79"/>
      <c r="O415" s="79"/>
      <c r="P415" s="79"/>
      <c r="Q415" s="79"/>
      <c r="R415" s="79">
        <v>30000</v>
      </c>
      <c r="S415" s="79"/>
      <c r="T415" s="79"/>
      <c r="U415" s="79"/>
      <c r="V415" s="79"/>
      <c r="W415" s="79"/>
      <c r="X415" s="79"/>
      <c r="Y415" s="79"/>
      <c r="Z415" s="79"/>
      <c r="AA415" s="261">
        <v>30000</v>
      </c>
      <c r="AB415" s="175"/>
      <c r="AC415" s="136"/>
      <c r="AD415" s="137"/>
      <c r="AE415" s="136"/>
      <c r="AF415" s="126"/>
      <c r="AG415" s="126"/>
    </row>
    <row r="416" spans="1:33" s="52" customFormat="1" x14ac:dyDescent="0.25">
      <c r="A416" s="177"/>
      <c r="B416" s="105"/>
      <c r="C416" s="80"/>
      <c r="D416" s="197"/>
      <c r="E416" s="33"/>
      <c r="F416" s="135" t="s">
        <v>1368</v>
      </c>
      <c r="G416" s="79"/>
      <c r="H416" s="79"/>
      <c r="I416" s="79"/>
      <c r="J416" s="79"/>
      <c r="K416" s="79"/>
      <c r="L416" s="79"/>
      <c r="M416" s="79"/>
      <c r="N416" s="79"/>
      <c r="O416" s="79"/>
      <c r="P416" s="79"/>
      <c r="Q416" s="79"/>
      <c r="R416" s="79"/>
      <c r="S416" s="79">
        <v>473845</v>
      </c>
      <c r="T416" s="79"/>
      <c r="U416" s="79"/>
      <c r="V416" s="79"/>
      <c r="W416" s="79"/>
      <c r="X416" s="79"/>
      <c r="Y416" s="79"/>
      <c r="Z416" s="79"/>
      <c r="AA416" s="261">
        <v>473845</v>
      </c>
      <c r="AB416" s="175"/>
      <c r="AC416" s="136"/>
      <c r="AD416" s="137"/>
      <c r="AE416" s="136"/>
      <c r="AF416" s="126"/>
      <c r="AG416" s="126"/>
    </row>
    <row r="417" spans="1:33" s="52" customFormat="1" x14ac:dyDescent="0.25">
      <c r="A417" s="177"/>
      <c r="B417" s="105"/>
      <c r="C417" s="80"/>
      <c r="D417" s="197"/>
      <c r="E417" s="33"/>
      <c r="F417" s="135" t="s">
        <v>1369</v>
      </c>
      <c r="G417" s="79"/>
      <c r="H417" s="79"/>
      <c r="I417" s="79"/>
      <c r="J417" s="79"/>
      <c r="K417" s="79"/>
      <c r="L417" s="79"/>
      <c r="M417" s="79"/>
      <c r="N417" s="79"/>
      <c r="O417" s="79"/>
      <c r="P417" s="79"/>
      <c r="Q417" s="79"/>
      <c r="R417" s="79"/>
      <c r="S417" s="79"/>
      <c r="T417" s="79">
        <v>40057</v>
      </c>
      <c r="U417" s="79"/>
      <c r="V417" s="79"/>
      <c r="W417" s="79"/>
      <c r="X417" s="79"/>
      <c r="Y417" s="79"/>
      <c r="Z417" s="79"/>
      <c r="AA417" s="261">
        <v>40057</v>
      </c>
      <c r="AB417" s="175"/>
      <c r="AC417" s="136"/>
      <c r="AD417" s="137"/>
      <c r="AE417" s="136"/>
      <c r="AF417" s="126"/>
      <c r="AG417" s="126"/>
    </row>
    <row r="418" spans="1:33" s="52" customFormat="1" x14ac:dyDescent="0.25">
      <c r="A418" s="181"/>
      <c r="B418" s="182" t="s">
        <v>16</v>
      </c>
      <c r="C418" s="183"/>
      <c r="D418" s="82"/>
      <c r="E418" s="82"/>
      <c r="F418" s="184"/>
      <c r="G418" s="143"/>
      <c r="H418" s="143"/>
      <c r="I418" s="143"/>
      <c r="J418" s="143"/>
      <c r="K418" s="143"/>
      <c r="L418" s="143"/>
      <c r="M418" s="143"/>
      <c r="N418" s="143"/>
      <c r="O418" s="143"/>
      <c r="P418" s="143"/>
      <c r="Q418" s="143"/>
      <c r="R418" s="143"/>
      <c r="S418" s="143"/>
      <c r="T418" s="143"/>
      <c r="U418" s="143"/>
      <c r="V418" s="143"/>
      <c r="W418" s="143"/>
      <c r="X418" s="143"/>
      <c r="Y418" s="143"/>
      <c r="Z418" s="143"/>
      <c r="AA418" s="144">
        <f>SUM(AA408:AA417)</f>
        <v>2169722</v>
      </c>
      <c r="AB418" s="145">
        <f>AA418/E408</f>
        <v>1</v>
      </c>
      <c r="AC418" s="136"/>
      <c r="AD418" s="137"/>
      <c r="AE418" s="136"/>
      <c r="AF418" s="126"/>
      <c r="AG418" s="126"/>
    </row>
    <row r="419" spans="1:33" s="52" customFormat="1" x14ac:dyDescent="0.25">
      <c r="A419" s="513">
        <v>46</v>
      </c>
      <c r="B419" s="556" t="s">
        <v>198</v>
      </c>
      <c r="C419" s="516" t="s">
        <v>173</v>
      </c>
      <c r="D419" s="522" t="s">
        <v>944</v>
      </c>
      <c r="E419" s="519">
        <v>1646902.31</v>
      </c>
      <c r="F419" s="186" t="s">
        <v>54</v>
      </c>
      <c r="G419" s="278"/>
      <c r="H419" s="279"/>
      <c r="I419" s="279">
        <v>404231</v>
      </c>
      <c r="J419" s="279"/>
      <c r="K419" s="191"/>
      <c r="L419" s="279"/>
      <c r="M419" s="191"/>
      <c r="N419" s="279"/>
      <c r="O419" s="279">
        <v>43932</v>
      </c>
      <c r="P419" s="279"/>
      <c r="Q419" s="279"/>
      <c r="R419" s="279"/>
      <c r="S419" s="279"/>
      <c r="T419" s="279"/>
      <c r="U419" s="279"/>
      <c r="V419" s="279"/>
      <c r="W419" s="279"/>
      <c r="X419" s="279"/>
      <c r="Y419" s="279"/>
      <c r="Z419" s="279"/>
      <c r="AA419" s="279">
        <v>404231</v>
      </c>
      <c r="AB419" s="175"/>
      <c r="AC419" s="136">
        <v>9</v>
      </c>
      <c r="AD419" s="137">
        <v>360299</v>
      </c>
      <c r="AE419" s="136"/>
      <c r="AF419" s="126"/>
      <c r="AG419" s="126"/>
    </row>
    <row r="420" spans="1:33" s="52" customFormat="1" x14ac:dyDescent="0.25">
      <c r="A420" s="514"/>
      <c r="B420" s="557"/>
      <c r="C420" s="517"/>
      <c r="D420" s="577"/>
      <c r="E420" s="520"/>
      <c r="F420" s="186" t="s">
        <v>47</v>
      </c>
      <c r="G420" s="278"/>
      <c r="H420" s="279"/>
      <c r="I420" s="279"/>
      <c r="J420" s="279"/>
      <c r="K420" s="279">
        <v>449169</v>
      </c>
      <c r="L420" s="279"/>
      <c r="M420" s="279">
        <v>209617</v>
      </c>
      <c r="N420" s="279"/>
      <c r="O420" s="279"/>
      <c r="P420" s="279"/>
      <c r="Q420" s="279"/>
      <c r="R420" s="279"/>
      <c r="S420" s="279"/>
      <c r="T420" s="279"/>
      <c r="U420" s="279"/>
      <c r="V420" s="279"/>
      <c r="W420" s="279"/>
      <c r="X420" s="279"/>
      <c r="Y420" s="279"/>
      <c r="Z420" s="279"/>
      <c r="AA420" s="279">
        <v>449169</v>
      </c>
      <c r="AB420" s="175"/>
      <c r="AC420" s="136">
        <v>8</v>
      </c>
      <c r="AD420" s="137">
        <v>239552</v>
      </c>
      <c r="AE420" s="136" t="s">
        <v>1200</v>
      </c>
      <c r="AF420" s="126"/>
      <c r="AG420" s="126"/>
    </row>
    <row r="421" spans="1:33" s="52" customFormat="1" x14ac:dyDescent="0.25">
      <c r="A421" s="514"/>
      <c r="B421" s="557"/>
      <c r="C421" s="517"/>
      <c r="D421" s="577"/>
      <c r="E421" s="520"/>
      <c r="F421" s="186" t="s">
        <v>218</v>
      </c>
      <c r="G421" s="278"/>
      <c r="H421" s="279"/>
      <c r="I421" s="279"/>
      <c r="J421" s="279"/>
      <c r="K421" s="279"/>
      <c r="L421" s="279"/>
      <c r="M421" s="279"/>
      <c r="N421" s="279"/>
      <c r="O421" s="279"/>
      <c r="P421" s="279"/>
      <c r="Q421" s="279">
        <v>29944</v>
      </c>
      <c r="R421" s="279"/>
      <c r="S421" s="279"/>
      <c r="T421" s="279"/>
      <c r="U421" s="279"/>
      <c r="V421" s="279"/>
      <c r="W421" s="279"/>
      <c r="X421" s="279"/>
      <c r="Y421" s="279"/>
      <c r="Z421" s="279"/>
      <c r="AA421" s="279">
        <v>29944</v>
      </c>
      <c r="AB421" s="175"/>
      <c r="AC421" s="136"/>
      <c r="AD421" s="137"/>
      <c r="AE421" s="136"/>
      <c r="AF421" s="126"/>
      <c r="AG421" s="126"/>
    </row>
    <row r="422" spans="1:33" s="52" customFormat="1" x14ac:dyDescent="0.25">
      <c r="A422" s="514"/>
      <c r="B422" s="557"/>
      <c r="C422" s="517"/>
      <c r="D422" s="577"/>
      <c r="E422" s="520"/>
      <c r="F422" s="186" t="s">
        <v>27</v>
      </c>
      <c r="G422" s="278"/>
      <c r="H422" s="279"/>
      <c r="I422" s="279"/>
      <c r="J422" s="279"/>
      <c r="K422" s="279">
        <v>179661</v>
      </c>
      <c r="L422" s="279"/>
      <c r="M422" s="279"/>
      <c r="N422" s="279"/>
      <c r="O422" s="279"/>
      <c r="P422" s="279">
        <v>179661</v>
      </c>
      <c r="Q422" s="279"/>
      <c r="R422" s="279"/>
      <c r="S422" s="279"/>
      <c r="T422" s="279"/>
      <c r="U422" s="279"/>
      <c r="V422" s="279"/>
      <c r="W422" s="279"/>
      <c r="X422" s="279"/>
      <c r="Y422" s="279"/>
      <c r="Z422" s="279"/>
      <c r="AA422" s="279">
        <v>179661</v>
      </c>
      <c r="AB422" s="175"/>
      <c r="AC422" s="136"/>
      <c r="AD422" s="137"/>
      <c r="AE422" s="136" t="s">
        <v>1122</v>
      </c>
      <c r="AF422" s="126"/>
      <c r="AG422" s="126"/>
    </row>
    <row r="423" spans="1:33" s="52" customFormat="1" x14ac:dyDescent="0.25">
      <c r="A423" s="514"/>
      <c r="B423" s="557"/>
      <c r="C423" s="517"/>
      <c r="D423" s="577"/>
      <c r="E423" s="520"/>
      <c r="F423" s="186" t="s">
        <v>46</v>
      </c>
      <c r="G423" s="278"/>
      <c r="H423" s="279"/>
      <c r="I423" s="279"/>
      <c r="J423" s="279"/>
      <c r="K423" s="279"/>
      <c r="L423" s="279"/>
      <c r="M423" s="279"/>
      <c r="N423" s="279"/>
      <c r="O423" s="279"/>
      <c r="P423" s="279">
        <v>224584.31</v>
      </c>
      <c r="Q423" s="279"/>
      <c r="R423" s="279"/>
      <c r="S423" s="279"/>
      <c r="T423" s="279"/>
      <c r="U423" s="279"/>
      <c r="V423" s="279"/>
      <c r="W423" s="279"/>
      <c r="X423" s="279"/>
      <c r="Y423" s="279"/>
      <c r="Z423" s="279"/>
      <c r="AA423" s="279">
        <v>224584.31</v>
      </c>
      <c r="AB423" s="175"/>
      <c r="AC423" s="136"/>
      <c r="AD423" s="137"/>
      <c r="AE423" s="136"/>
      <c r="AF423" s="126"/>
      <c r="AG423" s="126"/>
    </row>
    <row r="424" spans="1:33" s="52" customFormat="1" x14ac:dyDescent="0.25">
      <c r="A424" s="514"/>
      <c r="B424" s="557"/>
      <c r="C424" s="517"/>
      <c r="D424" s="577"/>
      <c r="E424" s="520"/>
      <c r="F424" s="186" t="s">
        <v>24</v>
      </c>
      <c r="G424" s="278"/>
      <c r="H424" s="279"/>
      <c r="I424" s="279"/>
      <c r="J424" s="279"/>
      <c r="K424" s="279"/>
      <c r="L424" s="279"/>
      <c r="M424" s="279"/>
      <c r="N424" s="279"/>
      <c r="O424" s="279"/>
      <c r="P424" s="279"/>
      <c r="Q424" s="279"/>
      <c r="R424" s="279"/>
      <c r="S424" s="279">
        <v>149701</v>
      </c>
      <c r="T424" s="279"/>
      <c r="U424" s="279"/>
      <c r="V424" s="279"/>
      <c r="W424" s="279"/>
      <c r="X424" s="279"/>
      <c r="Y424" s="279"/>
      <c r="Z424" s="279"/>
      <c r="AA424" s="279">
        <v>149701</v>
      </c>
      <c r="AB424" s="175"/>
      <c r="AC424" s="136"/>
      <c r="AD424" s="137"/>
      <c r="AE424" s="136"/>
      <c r="AF424" s="126"/>
      <c r="AG424" s="126"/>
    </row>
    <row r="425" spans="1:33" s="52" customFormat="1" x14ac:dyDescent="0.25">
      <c r="A425" s="514"/>
      <c r="B425" s="557"/>
      <c r="C425" s="517"/>
      <c r="D425" s="517"/>
      <c r="E425" s="520"/>
      <c r="F425" s="186" t="s">
        <v>856</v>
      </c>
      <c r="G425" s="278"/>
      <c r="H425" s="279"/>
      <c r="I425" s="279"/>
      <c r="J425" s="279"/>
      <c r="K425" s="279"/>
      <c r="L425" s="279"/>
      <c r="M425" s="279"/>
      <c r="N425" s="279"/>
      <c r="O425" s="279"/>
      <c r="P425" s="279"/>
      <c r="Q425" s="279"/>
      <c r="R425" s="279"/>
      <c r="S425" s="279">
        <v>29944</v>
      </c>
      <c r="T425" s="279"/>
      <c r="U425" s="279"/>
      <c r="V425" s="279"/>
      <c r="W425" s="279"/>
      <c r="X425" s="279"/>
      <c r="Y425" s="279"/>
      <c r="Z425" s="279"/>
      <c r="AA425" s="279">
        <v>29944</v>
      </c>
      <c r="AB425" s="175"/>
      <c r="AC425" s="136"/>
      <c r="AD425" s="137"/>
      <c r="AE425" s="136"/>
      <c r="AF425" s="126"/>
      <c r="AG425" s="126"/>
    </row>
    <row r="426" spans="1:33" s="52" customFormat="1" x14ac:dyDescent="0.25">
      <c r="A426" s="515"/>
      <c r="B426" s="558"/>
      <c r="C426" s="518"/>
      <c r="D426" s="518"/>
      <c r="E426" s="521"/>
      <c r="F426" s="186" t="s">
        <v>124</v>
      </c>
      <c r="G426" s="278"/>
      <c r="H426" s="279"/>
      <c r="I426" s="279"/>
      <c r="J426" s="279"/>
      <c r="K426" s="279"/>
      <c r="L426" s="279"/>
      <c r="M426" s="279"/>
      <c r="N426" s="279"/>
      <c r="O426" s="279"/>
      <c r="P426" s="279"/>
      <c r="Q426" s="279"/>
      <c r="R426" s="279"/>
      <c r="S426" s="279"/>
      <c r="T426" s="279"/>
      <c r="U426" s="279"/>
      <c r="V426" s="279">
        <v>29945</v>
      </c>
      <c r="W426" s="279"/>
      <c r="X426" s="279"/>
      <c r="Y426" s="279"/>
      <c r="Z426" s="279"/>
      <c r="AA426" s="279">
        <v>29945</v>
      </c>
      <c r="AB426" s="175"/>
      <c r="AC426" s="136"/>
      <c r="AD426" s="137"/>
      <c r="AE426" s="136"/>
      <c r="AF426" s="126"/>
      <c r="AG426" s="126"/>
    </row>
    <row r="427" spans="1:33" s="52" customFormat="1" x14ac:dyDescent="0.25">
      <c r="A427" s="177"/>
      <c r="B427" s="113"/>
      <c r="C427" s="80"/>
      <c r="D427" s="32"/>
      <c r="E427" s="33"/>
      <c r="F427" s="190" t="s">
        <v>53</v>
      </c>
      <c r="G427" s="278"/>
      <c r="H427" s="279"/>
      <c r="I427" s="279"/>
      <c r="J427" s="279"/>
      <c r="K427" s="279"/>
      <c r="L427" s="279"/>
      <c r="M427" s="279"/>
      <c r="N427" s="279"/>
      <c r="O427" s="279"/>
      <c r="P427" s="279"/>
      <c r="Q427" s="279">
        <v>149723</v>
      </c>
      <c r="R427" s="279"/>
      <c r="S427" s="279"/>
      <c r="T427" s="279"/>
      <c r="U427" s="279"/>
      <c r="V427" s="279"/>
      <c r="W427" s="279"/>
      <c r="X427" s="279"/>
      <c r="Y427" s="279"/>
      <c r="Z427" s="279"/>
      <c r="AA427" s="279">
        <v>149723</v>
      </c>
      <c r="AB427" s="175"/>
      <c r="AC427" s="136"/>
      <c r="AD427" s="137"/>
      <c r="AE427" s="136"/>
      <c r="AF427" s="126"/>
      <c r="AG427" s="126"/>
    </row>
    <row r="428" spans="1:33" s="52" customFormat="1" x14ac:dyDescent="0.25">
      <c r="A428" s="181"/>
      <c r="B428" s="182" t="s">
        <v>16</v>
      </c>
      <c r="C428" s="183"/>
      <c r="D428" s="82"/>
      <c r="E428" s="82"/>
      <c r="F428" s="184"/>
      <c r="G428" s="143"/>
      <c r="H428" s="143"/>
      <c r="I428" s="143"/>
      <c r="J428" s="143"/>
      <c r="K428" s="143"/>
      <c r="L428" s="143"/>
      <c r="M428" s="143"/>
      <c r="N428" s="143"/>
      <c r="O428" s="143"/>
      <c r="P428" s="143"/>
      <c r="Q428" s="143"/>
      <c r="R428" s="143"/>
      <c r="S428" s="143"/>
      <c r="T428" s="143"/>
      <c r="U428" s="143"/>
      <c r="V428" s="143"/>
      <c r="W428" s="143"/>
      <c r="X428" s="143"/>
      <c r="Y428" s="143"/>
      <c r="Z428" s="143"/>
      <c r="AA428" s="144">
        <f>SUM(AA419:AA427)</f>
        <v>1646902.31</v>
      </c>
      <c r="AB428" s="145">
        <f>AA428/E419</f>
        <v>1</v>
      </c>
      <c r="AC428" s="136"/>
      <c r="AD428" s="137"/>
      <c r="AE428" s="136"/>
      <c r="AF428" s="126"/>
      <c r="AG428" s="126"/>
    </row>
    <row r="429" spans="1:33" s="52" customFormat="1" x14ac:dyDescent="0.25">
      <c r="A429" s="513">
        <v>47</v>
      </c>
      <c r="B429" s="510" t="s">
        <v>200</v>
      </c>
      <c r="C429" s="516" t="s">
        <v>194</v>
      </c>
      <c r="D429" s="522" t="s">
        <v>945</v>
      </c>
      <c r="E429" s="519">
        <v>1524208.2000000002</v>
      </c>
      <c r="F429" s="132" t="s">
        <v>199</v>
      </c>
      <c r="G429" s="84"/>
      <c r="H429" s="133">
        <v>148437</v>
      </c>
      <c r="I429" s="134"/>
      <c r="J429" s="134"/>
      <c r="K429" s="133"/>
      <c r="L429" s="134"/>
      <c r="M429" s="133"/>
      <c r="N429" s="133"/>
      <c r="O429" s="133"/>
      <c r="P429" s="133"/>
      <c r="Q429" s="133"/>
      <c r="R429" s="133"/>
      <c r="S429" s="133"/>
      <c r="T429" s="133"/>
      <c r="U429" s="133"/>
      <c r="V429" s="133"/>
      <c r="W429" s="133"/>
      <c r="X429" s="133"/>
      <c r="Y429" s="133"/>
      <c r="Z429" s="133"/>
      <c r="AA429" s="133">
        <v>148437</v>
      </c>
      <c r="AB429" s="175"/>
      <c r="AC429" s="136">
        <v>4</v>
      </c>
      <c r="AD429" s="137">
        <v>146879</v>
      </c>
      <c r="AE429" s="136"/>
      <c r="AF429" s="126"/>
      <c r="AG429" s="126"/>
    </row>
    <row r="430" spans="1:33" s="52" customFormat="1" x14ac:dyDescent="0.25">
      <c r="A430" s="514"/>
      <c r="B430" s="511"/>
      <c r="C430" s="517"/>
      <c r="D430" s="630"/>
      <c r="E430" s="520"/>
      <c r="F430" s="132" t="s">
        <v>201</v>
      </c>
      <c r="G430" s="84"/>
      <c r="H430" s="133"/>
      <c r="I430" s="279">
        <v>120000</v>
      </c>
      <c r="J430" s="279"/>
      <c r="K430" s="133"/>
      <c r="L430" s="133"/>
      <c r="M430" s="133">
        <v>159825</v>
      </c>
      <c r="N430" s="133">
        <v>159825</v>
      </c>
      <c r="O430" s="133"/>
      <c r="P430" s="133"/>
      <c r="Q430" s="133"/>
      <c r="R430" s="133"/>
      <c r="S430" s="133"/>
      <c r="T430" s="133"/>
      <c r="U430" s="133"/>
      <c r="V430" s="133"/>
      <c r="W430" s="133"/>
      <c r="X430" s="133"/>
      <c r="Y430" s="133"/>
      <c r="Z430" s="133"/>
      <c r="AA430" s="133">
        <v>279825</v>
      </c>
      <c r="AB430" s="175"/>
      <c r="AC430" s="136">
        <v>4</v>
      </c>
      <c r="AD430" s="137">
        <v>120000</v>
      </c>
      <c r="AE430" s="136" t="s">
        <v>1371</v>
      </c>
      <c r="AF430" s="126"/>
      <c r="AG430" s="126"/>
    </row>
    <row r="431" spans="1:33" s="52" customFormat="1" x14ac:dyDescent="0.25">
      <c r="A431" s="514"/>
      <c r="B431" s="511"/>
      <c r="C431" s="517"/>
      <c r="D431" s="630"/>
      <c r="E431" s="520"/>
      <c r="F431" s="132" t="s">
        <v>73</v>
      </c>
      <c r="G431" s="84"/>
      <c r="H431" s="133"/>
      <c r="I431" s="279"/>
      <c r="J431" s="279"/>
      <c r="K431" s="133">
        <v>186528</v>
      </c>
      <c r="L431" s="133"/>
      <c r="M431" s="133"/>
      <c r="N431" s="133"/>
      <c r="O431" s="133"/>
      <c r="P431" s="133"/>
      <c r="Q431" s="133"/>
      <c r="R431" s="133"/>
      <c r="S431" s="133"/>
      <c r="T431" s="133"/>
      <c r="U431" s="133"/>
      <c r="V431" s="133"/>
      <c r="W431" s="133"/>
      <c r="X431" s="133"/>
      <c r="Y431" s="133"/>
      <c r="Z431" s="133"/>
      <c r="AA431" s="133">
        <v>186528</v>
      </c>
      <c r="AB431" s="175"/>
      <c r="AC431" s="136">
        <v>1</v>
      </c>
      <c r="AD431" s="137">
        <v>29996</v>
      </c>
      <c r="AE431" s="136"/>
      <c r="AF431" s="126"/>
      <c r="AG431" s="126"/>
    </row>
    <row r="432" spans="1:33" s="52" customFormat="1" x14ac:dyDescent="0.25">
      <c r="A432" s="515"/>
      <c r="B432" s="512"/>
      <c r="C432" s="518"/>
      <c r="D432" s="631"/>
      <c r="E432" s="521"/>
      <c r="F432" s="132" t="s">
        <v>202</v>
      </c>
      <c r="G432" s="84"/>
      <c r="H432" s="133"/>
      <c r="I432" s="133"/>
      <c r="J432" s="133"/>
      <c r="K432" s="133"/>
      <c r="L432" s="133"/>
      <c r="M432" s="133"/>
      <c r="N432" s="133">
        <v>349765</v>
      </c>
      <c r="O432" s="133"/>
      <c r="P432" s="133"/>
      <c r="Q432" s="133"/>
      <c r="R432" s="133"/>
      <c r="S432" s="133"/>
      <c r="T432" s="133"/>
      <c r="U432" s="133"/>
      <c r="V432" s="133"/>
      <c r="W432" s="133"/>
      <c r="X432" s="133"/>
      <c r="Y432" s="133"/>
      <c r="Z432" s="133"/>
      <c r="AA432" s="133">
        <v>349765</v>
      </c>
      <c r="AB432" s="175"/>
      <c r="AC432" s="136"/>
      <c r="AD432" s="137"/>
      <c r="AE432" s="136"/>
      <c r="AF432" s="126"/>
      <c r="AG432" s="126"/>
    </row>
    <row r="433" spans="1:33" s="52" customFormat="1" x14ac:dyDescent="0.25">
      <c r="A433" s="177"/>
      <c r="B433" s="105"/>
      <c r="C433" s="80"/>
      <c r="D433" s="197"/>
      <c r="E433" s="33"/>
      <c r="F433" s="135" t="s">
        <v>122</v>
      </c>
      <c r="G433" s="84"/>
      <c r="H433" s="133"/>
      <c r="I433" s="133"/>
      <c r="J433" s="133"/>
      <c r="K433" s="133"/>
      <c r="L433" s="133"/>
      <c r="M433" s="133"/>
      <c r="N433" s="133"/>
      <c r="O433" s="133"/>
      <c r="P433" s="133"/>
      <c r="Q433" s="133"/>
      <c r="R433" s="133"/>
      <c r="S433" s="133">
        <v>279825.94</v>
      </c>
      <c r="T433" s="133"/>
      <c r="U433" s="133"/>
      <c r="V433" s="133"/>
      <c r="W433" s="133"/>
      <c r="X433" s="133"/>
      <c r="Y433" s="133"/>
      <c r="Z433" s="133"/>
      <c r="AA433" s="133">
        <v>279825.94</v>
      </c>
      <c r="AB433" s="175"/>
      <c r="AC433" s="136"/>
      <c r="AD433" s="137"/>
      <c r="AE433" s="136"/>
      <c r="AF433" s="126"/>
      <c r="AG433" s="126"/>
    </row>
    <row r="434" spans="1:33" s="52" customFormat="1" x14ac:dyDescent="0.25">
      <c r="A434" s="177"/>
      <c r="B434" s="105"/>
      <c r="C434" s="80"/>
      <c r="D434" s="197"/>
      <c r="E434" s="33"/>
      <c r="F434" s="135" t="s">
        <v>1370</v>
      </c>
      <c r="G434" s="84"/>
      <c r="H434" s="133"/>
      <c r="I434" s="133"/>
      <c r="J434" s="133"/>
      <c r="K434" s="133"/>
      <c r="L434" s="133"/>
      <c r="M434" s="133"/>
      <c r="N434" s="133"/>
      <c r="O434" s="133"/>
      <c r="P434" s="133"/>
      <c r="Q434" s="133">
        <v>279825.94</v>
      </c>
      <c r="R434" s="133"/>
      <c r="S434" s="133"/>
      <c r="T434" s="133"/>
      <c r="U434" s="133"/>
      <c r="V434" s="133"/>
      <c r="W434" s="133"/>
      <c r="X434" s="133"/>
      <c r="Y434" s="133"/>
      <c r="Z434" s="133"/>
      <c r="AA434" s="133">
        <v>279825.94</v>
      </c>
      <c r="AB434" s="175"/>
      <c r="AC434" s="136"/>
      <c r="AD434" s="137"/>
      <c r="AE434" s="136"/>
      <c r="AF434" s="126"/>
      <c r="AG434" s="126"/>
    </row>
    <row r="435" spans="1:33" s="52" customFormat="1" x14ac:dyDescent="0.25">
      <c r="A435" s="181"/>
      <c r="B435" s="182"/>
      <c r="C435" s="183"/>
      <c r="D435" s="82"/>
      <c r="E435" s="82"/>
      <c r="F435" s="184"/>
      <c r="G435" s="143"/>
      <c r="H435" s="143"/>
      <c r="I435" s="143"/>
      <c r="J435" s="143"/>
      <c r="K435" s="143"/>
      <c r="L435" s="143"/>
      <c r="M435" s="143"/>
      <c r="N435" s="143"/>
      <c r="O435" s="143"/>
      <c r="P435" s="143"/>
      <c r="Q435" s="143"/>
      <c r="R435" s="143"/>
      <c r="S435" s="143"/>
      <c r="T435" s="143"/>
      <c r="U435" s="143"/>
      <c r="V435" s="143"/>
      <c r="W435" s="143"/>
      <c r="X435" s="143"/>
      <c r="Y435" s="143"/>
      <c r="Z435" s="143"/>
      <c r="AA435" s="144">
        <f>SUM(AA429:AA434)</f>
        <v>1524206.88</v>
      </c>
      <c r="AB435" s="145">
        <f>AA435/E429</f>
        <v>0.99999913397657858</v>
      </c>
      <c r="AC435" s="136"/>
      <c r="AD435" s="137"/>
      <c r="AE435" s="136"/>
      <c r="AF435" s="126"/>
      <c r="AG435" s="126"/>
    </row>
    <row r="436" spans="1:33" s="52" customFormat="1" x14ac:dyDescent="0.25">
      <c r="A436" s="513">
        <v>48</v>
      </c>
      <c r="B436" s="510" t="s">
        <v>204</v>
      </c>
      <c r="C436" s="516" t="s">
        <v>205</v>
      </c>
      <c r="D436" s="729" t="s">
        <v>946</v>
      </c>
      <c r="E436" s="519">
        <v>1726359.31</v>
      </c>
      <c r="F436" s="132" t="s">
        <v>203</v>
      </c>
      <c r="G436" s="84"/>
      <c r="H436" s="133"/>
      <c r="I436" s="133"/>
      <c r="J436" s="133"/>
      <c r="K436" s="133"/>
      <c r="L436" s="133"/>
      <c r="M436" s="133"/>
      <c r="N436" s="133">
        <v>208706</v>
      </c>
      <c r="O436" s="133">
        <v>208706</v>
      </c>
      <c r="P436" s="133"/>
      <c r="Q436" s="133"/>
      <c r="R436" s="133"/>
      <c r="S436" s="133"/>
      <c r="T436" s="133"/>
      <c r="U436" s="133"/>
      <c r="V436" s="133"/>
      <c r="W436" s="133"/>
      <c r="X436" s="133"/>
      <c r="Y436" s="133"/>
      <c r="Z436" s="133"/>
      <c r="AA436" s="133">
        <f t="shared" ref="AA436:AA443" si="8">G436+H436+I436+J436+K436+L436+M436+N436</f>
        <v>208706</v>
      </c>
      <c r="AB436" s="175"/>
      <c r="AC436" s="136"/>
      <c r="AD436" s="137"/>
      <c r="AE436" s="136"/>
      <c r="AF436" s="126"/>
      <c r="AG436" s="126"/>
    </row>
    <row r="437" spans="1:33" s="52" customFormat="1" x14ac:dyDescent="0.25">
      <c r="A437" s="514"/>
      <c r="B437" s="511"/>
      <c r="C437" s="517"/>
      <c r="D437" s="683"/>
      <c r="E437" s="520"/>
      <c r="F437" s="132" t="s">
        <v>82</v>
      </c>
      <c r="G437" s="84"/>
      <c r="H437" s="133"/>
      <c r="I437" s="133"/>
      <c r="J437" s="133"/>
      <c r="K437" s="133"/>
      <c r="L437" s="133"/>
      <c r="M437" s="133"/>
      <c r="N437" s="133">
        <v>200000</v>
      </c>
      <c r="O437" s="133">
        <v>200000</v>
      </c>
      <c r="P437" s="133"/>
      <c r="Q437" s="133"/>
      <c r="R437" s="133"/>
      <c r="S437" s="133"/>
      <c r="T437" s="133"/>
      <c r="U437" s="133"/>
      <c r="V437" s="133"/>
      <c r="W437" s="133"/>
      <c r="X437" s="133"/>
      <c r="Y437" s="133"/>
      <c r="Z437" s="133"/>
      <c r="AA437" s="133">
        <f t="shared" si="8"/>
        <v>200000</v>
      </c>
      <c r="AB437" s="175"/>
      <c r="AC437" s="136"/>
      <c r="AD437" s="137"/>
      <c r="AE437" s="136"/>
      <c r="AF437" s="126"/>
      <c r="AG437" s="126"/>
    </row>
    <row r="438" spans="1:33" s="52" customFormat="1" x14ac:dyDescent="0.25">
      <c r="A438" s="514"/>
      <c r="B438" s="511"/>
      <c r="C438" s="517"/>
      <c r="D438" s="683"/>
      <c r="E438" s="520"/>
      <c r="F438" s="132" t="s">
        <v>25</v>
      </c>
      <c r="G438" s="84"/>
      <c r="H438" s="133"/>
      <c r="I438" s="133"/>
      <c r="J438" s="133"/>
      <c r="K438" s="133"/>
      <c r="L438" s="133"/>
      <c r="M438" s="133"/>
      <c r="N438" s="133">
        <v>150000</v>
      </c>
      <c r="O438" s="133">
        <v>150000</v>
      </c>
      <c r="P438" s="133"/>
      <c r="Q438" s="133"/>
      <c r="R438" s="133"/>
      <c r="S438" s="133"/>
      <c r="T438" s="133"/>
      <c r="U438" s="133"/>
      <c r="V438" s="133"/>
      <c r="W438" s="133"/>
      <c r="X438" s="133"/>
      <c r="Y438" s="133"/>
      <c r="Z438" s="133"/>
      <c r="AA438" s="133">
        <f t="shared" si="8"/>
        <v>150000</v>
      </c>
      <c r="AB438" s="175"/>
      <c r="AC438" s="136"/>
      <c r="AD438" s="137"/>
      <c r="AE438" s="136"/>
      <c r="AF438" s="126"/>
      <c r="AG438" s="126"/>
    </row>
    <row r="439" spans="1:33" s="52" customFormat="1" x14ac:dyDescent="0.25">
      <c r="A439" s="514"/>
      <c r="B439" s="511"/>
      <c r="C439" s="517"/>
      <c r="D439" s="683"/>
      <c r="E439" s="520"/>
      <c r="F439" s="132" t="s">
        <v>48</v>
      </c>
      <c r="G439" s="84"/>
      <c r="H439" s="133"/>
      <c r="I439" s="133"/>
      <c r="J439" s="133"/>
      <c r="K439" s="133"/>
      <c r="L439" s="133"/>
      <c r="M439" s="133"/>
      <c r="N439" s="133">
        <v>723252</v>
      </c>
      <c r="O439" s="133">
        <v>723252</v>
      </c>
      <c r="P439" s="133"/>
      <c r="Q439" s="133"/>
      <c r="R439" s="133"/>
      <c r="S439" s="133"/>
      <c r="T439" s="133"/>
      <c r="U439" s="133"/>
      <c r="V439" s="133"/>
      <c r="W439" s="133"/>
      <c r="X439" s="133"/>
      <c r="Y439" s="133"/>
      <c r="Z439" s="133"/>
      <c r="AA439" s="133">
        <f t="shared" si="8"/>
        <v>723252</v>
      </c>
      <c r="AB439" s="175"/>
      <c r="AC439" s="136"/>
      <c r="AD439" s="137"/>
      <c r="AE439" s="136"/>
      <c r="AF439" s="126"/>
      <c r="AG439" s="126"/>
    </row>
    <row r="440" spans="1:33" s="52" customFormat="1" x14ac:dyDescent="0.25">
      <c r="A440" s="514"/>
      <c r="B440" s="511"/>
      <c r="C440" s="517"/>
      <c r="D440" s="683"/>
      <c r="E440" s="520"/>
      <c r="F440" s="132" t="s">
        <v>51</v>
      </c>
      <c r="G440" s="84"/>
      <c r="H440" s="133"/>
      <c r="I440" s="133"/>
      <c r="J440" s="133"/>
      <c r="K440" s="133"/>
      <c r="L440" s="133"/>
      <c r="M440" s="133"/>
      <c r="N440" s="133">
        <v>400000</v>
      </c>
      <c r="O440" s="133">
        <v>400000</v>
      </c>
      <c r="P440" s="133"/>
      <c r="Q440" s="133"/>
      <c r="R440" s="133"/>
      <c r="S440" s="133"/>
      <c r="T440" s="133"/>
      <c r="U440" s="133"/>
      <c r="V440" s="133"/>
      <c r="W440" s="133"/>
      <c r="X440" s="133"/>
      <c r="Y440" s="133"/>
      <c r="Z440" s="133"/>
      <c r="AA440" s="133">
        <f t="shared" si="8"/>
        <v>400000</v>
      </c>
      <c r="AB440" s="175"/>
      <c r="AC440" s="136"/>
      <c r="AD440" s="137"/>
      <c r="AE440" s="136"/>
      <c r="AF440" s="126"/>
      <c r="AG440" s="126"/>
    </row>
    <row r="441" spans="1:33" s="52" customFormat="1" x14ac:dyDescent="0.25">
      <c r="A441" s="514"/>
      <c r="B441" s="511"/>
      <c r="C441" s="517"/>
      <c r="D441" s="683"/>
      <c r="E441" s="520"/>
      <c r="F441" s="132" t="s">
        <v>76</v>
      </c>
      <c r="G441" s="84"/>
      <c r="H441" s="133"/>
      <c r="I441" s="133"/>
      <c r="J441" s="133"/>
      <c r="K441" s="133"/>
      <c r="L441" s="133"/>
      <c r="M441" s="133"/>
      <c r="N441" s="133">
        <v>10000</v>
      </c>
      <c r="O441" s="133">
        <v>10000</v>
      </c>
      <c r="P441" s="133"/>
      <c r="Q441" s="133"/>
      <c r="R441" s="133"/>
      <c r="S441" s="133"/>
      <c r="T441" s="133"/>
      <c r="U441" s="133"/>
      <c r="V441" s="133"/>
      <c r="W441" s="133"/>
      <c r="X441" s="133"/>
      <c r="Y441" s="133"/>
      <c r="Z441" s="133"/>
      <c r="AA441" s="133">
        <f t="shared" si="8"/>
        <v>10000</v>
      </c>
      <c r="AB441" s="175"/>
      <c r="AC441" s="136"/>
      <c r="AD441" s="137"/>
      <c r="AE441" s="136"/>
      <c r="AF441" s="126"/>
      <c r="AG441" s="126"/>
    </row>
    <row r="442" spans="1:33" s="52" customFormat="1" x14ac:dyDescent="0.25">
      <c r="A442" s="514"/>
      <c r="B442" s="511"/>
      <c r="C442" s="517"/>
      <c r="D442" s="683"/>
      <c r="E442" s="520"/>
      <c r="F442" s="132" t="s">
        <v>53</v>
      </c>
      <c r="G442" s="84"/>
      <c r="H442" s="133"/>
      <c r="I442" s="133"/>
      <c r="J442" s="133"/>
      <c r="K442" s="133"/>
      <c r="L442" s="133"/>
      <c r="M442" s="133"/>
      <c r="N442" s="133">
        <v>10000</v>
      </c>
      <c r="O442" s="133">
        <v>10000</v>
      </c>
      <c r="P442" s="133"/>
      <c r="Q442" s="133"/>
      <c r="R442" s="133"/>
      <c r="S442" s="133"/>
      <c r="T442" s="133"/>
      <c r="U442" s="133"/>
      <c r="V442" s="133"/>
      <c r="W442" s="133"/>
      <c r="X442" s="133"/>
      <c r="Y442" s="133"/>
      <c r="Z442" s="133"/>
      <c r="AA442" s="133">
        <f t="shared" si="8"/>
        <v>10000</v>
      </c>
      <c r="AB442" s="175"/>
      <c r="AC442" s="136"/>
      <c r="AD442" s="137"/>
      <c r="AE442" s="136"/>
      <c r="AF442" s="126"/>
      <c r="AG442" s="126"/>
    </row>
    <row r="443" spans="1:33" s="52" customFormat="1" x14ac:dyDescent="0.25">
      <c r="A443" s="515"/>
      <c r="B443" s="512"/>
      <c r="C443" s="518"/>
      <c r="D443" s="730"/>
      <c r="E443" s="521"/>
      <c r="F443" s="132" t="s">
        <v>206</v>
      </c>
      <c r="G443" s="84"/>
      <c r="H443" s="133"/>
      <c r="I443" s="133"/>
      <c r="J443" s="133"/>
      <c r="K443" s="133"/>
      <c r="L443" s="133"/>
      <c r="M443" s="133"/>
      <c r="N443" s="133">
        <v>24000</v>
      </c>
      <c r="O443" s="133">
        <v>24000</v>
      </c>
      <c r="P443" s="133"/>
      <c r="Q443" s="133"/>
      <c r="R443" s="133"/>
      <c r="S443" s="133"/>
      <c r="T443" s="133"/>
      <c r="U443" s="133"/>
      <c r="V443" s="133"/>
      <c r="W443" s="133"/>
      <c r="X443" s="133"/>
      <c r="Y443" s="133"/>
      <c r="Z443" s="133"/>
      <c r="AA443" s="133">
        <f t="shared" si="8"/>
        <v>24000</v>
      </c>
      <c r="AB443" s="175"/>
      <c r="AC443" s="136"/>
      <c r="AD443" s="137"/>
      <c r="AE443" s="136"/>
      <c r="AF443" s="126"/>
      <c r="AG443" s="126"/>
    </row>
    <row r="444" spans="1:33" s="52" customFormat="1" x14ac:dyDescent="0.25">
      <c r="A444" s="181"/>
      <c r="B444" s="182" t="s">
        <v>16</v>
      </c>
      <c r="C444" s="183"/>
      <c r="D444" s="82"/>
      <c r="E444" s="82"/>
      <c r="F444" s="184"/>
      <c r="G444" s="143"/>
      <c r="H444" s="143"/>
      <c r="I444" s="143"/>
      <c r="J444" s="143"/>
      <c r="K444" s="143"/>
      <c r="L444" s="143"/>
      <c r="M444" s="143"/>
      <c r="N444" s="143"/>
      <c r="O444" s="143"/>
      <c r="P444" s="143"/>
      <c r="Q444" s="143"/>
      <c r="R444" s="143"/>
      <c r="S444" s="143"/>
      <c r="T444" s="143"/>
      <c r="U444" s="143"/>
      <c r="V444" s="143"/>
      <c r="W444" s="143"/>
      <c r="X444" s="143"/>
      <c r="Y444" s="143"/>
      <c r="Z444" s="143"/>
      <c r="AA444" s="144">
        <f>SUM(AA436:AA443)</f>
        <v>1725958</v>
      </c>
      <c r="AB444" s="145">
        <f>AA444/E436</f>
        <v>0.99976753970180166</v>
      </c>
      <c r="AC444" s="136"/>
      <c r="AD444" s="137"/>
      <c r="AE444" s="136"/>
      <c r="AF444" s="126"/>
      <c r="AG444" s="126"/>
    </row>
    <row r="445" spans="1:33" s="52" customFormat="1" x14ac:dyDescent="0.25">
      <c r="A445" s="513">
        <v>49</v>
      </c>
      <c r="B445" s="510" t="s">
        <v>207</v>
      </c>
      <c r="C445" s="516" t="s">
        <v>205</v>
      </c>
      <c r="D445" s="522" t="s">
        <v>1026</v>
      </c>
      <c r="E445" s="519">
        <v>1042678.31</v>
      </c>
      <c r="F445" s="132" t="s">
        <v>107</v>
      </c>
      <c r="G445" s="84"/>
      <c r="H445" s="133"/>
      <c r="I445" s="133"/>
      <c r="J445" s="133"/>
      <c r="K445" s="133"/>
      <c r="L445" s="133"/>
      <c r="M445" s="188"/>
      <c r="N445" s="133"/>
      <c r="O445" s="133"/>
      <c r="P445" s="133"/>
      <c r="Q445" s="133"/>
      <c r="R445" s="133"/>
      <c r="S445" s="133"/>
      <c r="T445" s="133"/>
      <c r="U445" s="133"/>
      <c r="V445" s="133"/>
      <c r="W445" s="133"/>
      <c r="X445" s="133"/>
      <c r="Y445" s="133">
        <v>20000</v>
      </c>
      <c r="Z445" s="133"/>
      <c r="AA445" s="261">
        <v>20000</v>
      </c>
      <c r="AB445" s="175"/>
      <c r="AC445" s="136"/>
      <c r="AD445" s="137"/>
      <c r="AE445" s="136"/>
      <c r="AF445" s="126"/>
      <c r="AG445" s="126"/>
    </row>
    <row r="446" spans="1:33" s="52" customFormat="1" x14ac:dyDescent="0.25">
      <c r="A446" s="514"/>
      <c r="B446" s="511"/>
      <c r="C446" s="517"/>
      <c r="D446" s="517"/>
      <c r="E446" s="520"/>
      <c r="F446" s="132" t="s">
        <v>826</v>
      </c>
      <c r="G446" s="84"/>
      <c r="H446" s="133"/>
      <c r="I446" s="133"/>
      <c r="J446" s="133"/>
      <c r="K446" s="133"/>
      <c r="L446" s="133"/>
      <c r="M446" s="188">
        <v>44000</v>
      </c>
      <c r="N446" s="133"/>
      <c r="O446" s="133"/>
      <c r="P446" s="133"/>
      <c r="Q446" s="133"/>
      <c r="R446" s="133">
        <v>40000</v>
      </c>
      <c r="S446" s="133"/>
      <c r="T446" s="133"/>
      <c r="U446" s="133"/>
      <c r="V446" s="133"/>
      <c r="W446" s="133"/>
      <c r="X446" s="133"/>
      <c r="Y446" s="133"/>
      <c r="Z446" s="133"/>
      <c r="AA446" s="261">
        <v>40000</v>
      </c>
      <c r="AB446" s="175"/>
      <c r="AC446" s="136"/>
      <c r="AD446" s="137"/>
      <c r="AE446" s="136"/>
      <c r="AF446" s="126"/>
      <c r="AG446" s="126"/>
    </row>
    <row r="447" spans="1:33" s="52" customFormat="1" x14ac:dyDescent="0.25">
      <c r="A447" s="514"/>
      <c r="B447" s="511"/>
      <c r="C447" s="517"/>
      <c r="D447" s="517"/>
      <c r="E447" s="520"/>
      <c r="F447" s="132" t="s">
        <v>35</v>
      </c>
      <c r="G447" s="84"/>
      <c r="H447" s="133"/>
      <c r="I447" s="133"/>
      <c r="J447" s="133"/>
      <c r="K447" s="133"/>
      <c r="L447" s="133"/>
      <c r="M447" s="133"/>
      <c r="N447" s="133"/>
      <c r="O447" s="133"/>
      <c r="P447" s="133"/>
      <c r="Q447" s="133"/>
      <c r="R447" s="133"/>
      <c r="S447" s="133">
        <v>44000</v>
      </c>
      <c r="T447" s="133"/>
      <c r="U447" s="133"/>
      <c r="V447" s="133"/>
      <c r="W447" s="133"/>
      <c r="X447" s="133"/>
      <c r="Y447" s="133"/>
      <c r="Z447" s="133"/>
      <c r="AA447" s="261">
        <v>44000</v>
      </c>
      <c r="AB447" s="175"/>
      <c r="AC447" s="136"/>
      <c r="AD447" s="137"/>
      <c r="AE447" s="136"/>
      <c r="AF447" s="126"/>
      <c r="AG447" s="126"/>
    </row>
    <row r="448" spans="1:33" s="52" customFormat="1" x14ac:dyDescent="0.25">
      <c r="A448" s="515"/>
      <c r="B448" s="512"/>
      <c r="C448" s="518"/>
      <c r="D448" s="518"/>
      <c r="E448" s="521"/>
      <c r="F448" s="132" t="s">
        <v>137</v>
      </c>
      <c r="G448" s="84"/>
      <c r="H448" s="133"/>
      <c r="I448" s="133"/>
      <c r="J448" s="133"/>
      <c r="K448" s="133"/>
      <c r="L448" s="133"/>
      <c r="M448" s="133"/>
      <c r="N448" s="133"/>
      <c r="O448" s="133"/>
      <c r="P448" s="133"/>
      <c r="Q448" s="133"/>
      <c r="R448" s="133"/>
      <c r="S448" s="133">
        <v>80000</v>
      </c>
      <c r="T448" s="133"/>
      <c r="U448" s="133"/>
      <c r="V448" s="133"/>
      <c r="W448" s="133"/>
      <c r="X448" s="133"/>
      <c r="Y448" s="133"/>
      <c r="Z448" s="133"/>
      <c r="AA448" s="261">
        <v>80000</v>
      </c>
      <c r="AB448" s="175"/>
      <c r="AC448" s="136"/>
      <c r="AD448" s="137"/>
      <c r="AE448" s="136"/>
      <c r="AF448" s="126"/>
      <c r="AG448" s="126"/>
    </row>
    <row r="449" spans="1:33" s="52" customFormat="1" x14ac:dyDescent="0.25">
      <c r="A449" s="177"/>
      <c r="B449" s="105"/>
      <c r="C449" s="80"/>
      <c r="D449" s="32"/>
      <c r="E449" s="33"/>
      <c r="F449" s="135" t="s">
        <v>51</v>
      </c>
      <c r="G449" s="84"/>
      <c r="H449" s="133"/>
      <c r="I449" s="133"/>
      <c r="J449" s="133"/>
      <c r="K449" s="133"/>
      <c r="L449" s="133"/>
      <c r="M449" s="133">
        <v>215227.84</v>
      </c>
      <c r="N449" s="133"/>
      <c r="O449" s="133"/>
      <c r="P449" s="133"/>
      <c r="Q449" s="133"/>
      <c r="R449" s="133"/>
      <c r="S449" s="133"/>
      <c r="T449" s="133">
        <v>215227.84</v>
      </c>
      <c r="U449" s="133"/>
      <c r="V449" s="133"/>
      <c r="W449" s="133"/>
      <c r="X449" s="133"/>
      <c r="Y449" s="133"/>
      <c r="Z449" s="133"/>
      <c r="AA449" s="261">
        <v>215227.84</v>
      </c>
      <c r="AB449" s="175"/>
      <c r="AC449" s="136"/>
      <c r="AD449" s="137"/>
      <c r="AE449" s="136"/>
      <c r="AF449" s="126"/>
      <c r="AG449" s="126"/>
    </row>
    <row r="450" spans="1:33" s="52" customFormat="1" x14ac:dyDescent="0.25">
      <c r="A450" s="177"/>
      <c r="B450" s="105"/>
      <c r="C450" s="80"/>
      <c r="D450" s="32"/>
      <c r="E450" s="33"/>
      <c r="F450" s="135" t="s">
        <v>76</v>
      </c>
      <c r="G450" s="84"/>
      <c r="H450" s="133"/>
      <c r="I450" s="133"/>
      <c r="J450" s="133"/>
      <c r="K450" s="133"/>
      <c r="L450" s="133"/>
      <c r="M450" s="133">
        <v>623450.84</v>
      </c>
      <c r="N450" s="133">
        <v>623450.84</v>
      </c>
      <c r="O450" s="133"/>
      <c r="P450" s="133"/>
      <c r="Q450" s="133"/>
      <c r="R450" s="133"/>
      <c r="S450" s="133"/>
      <c r="T450" s="133"/>
      <c r="U450" s="133"/>
      <c r="V450" s="133"/>
      <c r="W450" s="133"/>
      <c r="X450" s="133"/>
      <c r="Y450" s="133"/>
      <c r="Z450" s="133"/>
      <c r="AA450" s="261">
        <v>623450.84</v>
      </c>
      <c r="AB450" s="175"/>
      <c r="AC450" s="136"/>
      <c r="AD450" s="137"/>
      <c r="AE450" s="136"/>
      <c r="AF450" s="126"/>
      <c r="AG450" s="126"/>
    </row>
    <row r="451" spans="1:33" s="52" customFormat="1" x14ac:dyDescent="0.25">
      <c r="A451" s="177"/>
      <c r="B451" s="105"/>
      <c r="C451" s="80"/>
      <c r="D451" s="32"/>
      <c r="E451" s="33"/>
      <c r="F451" s="135" t="s">
        <v>53</v>
      </c>
      <c r="G451" s="84"/>
      <c r="H451" s="133"/>
      <c r="I451" s="133"/>
      <c r="J451" s="133"/>
      <c r="K451" s="133"/>
      <c r="L451" s="133"/>
      <c r="M451" s="133">
        <v>80000</v>
      </c>
      <c r="N451" s="133"/>
      <c r="O451" s="133"/>
      <c r="P451" s="133"/>
      <c r="Q451" s="133"/>
      <c r="R451" s="133"/>
      <c r="S451" s="133"/>
      <c r="T451" s="133"/>
      <c r="U451" s="133"/>
      <c r="V451" s="133">
        <v>20000</v>
      </c>
      <c r="W451" s="133"/>
      <c r="X451" s="133"/>
      <c r="Y451" s="133"/>
      <c r="Z451" s="133"/>
      <c r="AA451" s="261">
        <v>20000</v>
      </c>
      <c r="AB451" s="175"/>
      <c r="AC451" s="136"/>
      <c r="AD451" s="137"/>
      <c r="AE451" s="136"/>
      <c r="AF451" s="126"/>
      <c r="AG451" s="126"/>
    </row>
    <row r="452" spans="1:33" s="52" customFormat="1" x14ac:dyDescent="0.25">
      <c r="A452" s="181"/>
      <c r="B452" s="182" t="s">
        <v>16</v>
      </c>
      <c r="C452" s="183"/>
      <c r="D452" s="82"/>
      <c r="E452" s="82"/>
      <c r="F452" s="184"/>
      <c r="G452" s="283"/>
      <c r="H452" s="236"/>
      <c r="I452" s="236"/>
      <c r="J452" s="236"/>
      <c r="K452" s="236"/>
      <c r="L452" s="236"/>
      <c r="M452" s="236"/>
      <c r="N452" s="236"/>
      <c r="O452" s="236"/>
      <c r="P452" s="236"/>
      <c r="Q452" s="236"/>
      <c r="R452" s="236"/>
      <c r="S452" s="236"/>
      <c r="T452" s="236"/>
      <c r="U452" s="236"/>
      <c r="V452" s="236"/>
      <c r="W452" s="236"/>
      <c r="X452" s="236"/>
      <c r="Y452" s="236"/>
      <c r="Z452" s="236"/>
      <c r="AA452" s="144">
        <f>SUM(AA445:AA451)</f>
        <v>1042678.6799999999</v>
      </c>
      <c r="AB452" s="145">
        <f>AA452/E445</f>
        <v>1.0000003548553722</v>
      </c>
      <c r="AC452" s="136"/>
      <c r="AD452" s="137"/>
      <c r="AE452" s="136"/>
      <c r="AF452" s="126"/>
      <c r="AG452" s="126"/>
    </row>
    <row r="453" spans="1:33" s="52" customFormat="1" x14ac:dyDescent="0.25">
      <c r="A453" s="513">
        <v>50</v>
      </c>
      <c r="B453" s="510" t="s">
        <v>208</v>
      </c>
      <c r="C453" s="516" t="s">
        <v>205</v>
      </c>
      <c r="D453" s="522" t="s">
        <v>1027</v>
      </c>
      <c r="E453" s="519">
        <v>1170271.31</v>
      </c>
      <c r="F453" s="132" t="s">
        <v>107</v>
      </c>
      <c r="G453" s="84"/>
      <c r="H453" s="133"/>
      <c r="I453" s="133"/>
      <c r="J453" s="133"/>
      <c r="K453" s="133"/>
      <c r="L453" s="133"/>
      <c r="M453" s="133"/>
      <c r="N453" s="133"/>
      <c r="O453" s="133"/>
      <c r="P453" s="133"/>
      <c r="Q453" s="133"/>
      <c r="R453" s="133"/>
      <c r="S453" s="133"/>
      <c r="T453" s="133"/>
      <c r="U453" s="133"/>
      <c r="V453" s="133"/>
      <c r="W453" s="133"/>
      <c r="X453" s="133"/>
      <c r="Y453" s="133">
        <v>25000</v>
      </c>
      <c r="Z453" s="133"/>
      <c r="AA453" s="261">
        <v>25000</v>
      </c>
      <c r="AB453" s="175"/>
      <c r="AC453" s="136"/>
      <c r="AD453" s="137"/>
      <c r="AE453" s="136"/>
      <c r="AF453" s="126"/>
      <c r="AG453" s="126"/>
    </row>
    <row r="454" spans="1:33" s="52" customFormat="1" x14ac:dyDescent="0.25">
      <c r="A454" s="514"/>
      <c r="B454" s="511"/>
      <c r="C454" s="517"/>
      <c r="D454" s="577"/>
      <c r="E454" s="520"/>
      <c r="F454" s="132" t="s">
        <v>826</v>
      </c>
      <c r="G454" s="84"/>
      <c r="H454" s="133"/>
      <c r="I454" s="133"/>
      <c r="J454" s="133"/>
      <c r="K454" s="133"/>
      <c r="L454" s="133"/>
      <c r="M454" s="133">
        <v>66000</v>
      </c>
      <c r="N454" s="133"/>
      <c r="O454" s="133"/>
      <c r="P454" s="133"/>
      <c r="Q454" s="133"/>
      <c r="R454" s="133">
        <v>30000</v>
      </c>
      <c r="S454" s="133"/>
      <c r="T454" s="133"/>
      <c r="U454" s="133"/>
      <c r="V454" s="133"/>
      <c r="W454" s="133"/>
      <c r="X454" s="133"/>
      <c r="Y454" s="133"/>
      <c r="Z454" s="133"/>
      <c r="AA454" s="261">
        <v>30000</v>
      </c>
      <c r="AB454" s="175"/>
      <c r="AC454" s="136"/>
      <c r="AD454" s="137"/>
      <c r="AE454" s="136"/>
      <c r="AF454" s="126"/>
      <c r="AG454" s="126"/>
    </row>
    <row r="455" spans="1:33" s="52" customFormat="1" x14ac:dyDescent="0.25">
      <c r="A455" s="514"/>
      <c r="B455" s="511"/>
      <c r="C455" s="517"/>
      <c r="D455" s="577"/>
      <c r="E455" s="520"/>
      <c r="F455" s="132" t="s">
        <v>35</v>
      </c>
      <c r="G455" s="84"/>
      <c r="H455" s="133"/>
      <c r="I455" s="133"/>
      <c r="J455" s="133"/>
      <c r="K455" s="133"/>
      <c r="L455" s="133"/>
      <c r="M455" s="133"/>
      <c r="N455" s="133"/>
      <c r="O455" s="133"/>
      <c r="P455" s="133"/>
      <c r="Q455" s="133"/>
      <c r="R455" s="133"/>
      <c r="S455" s="133">
        <v>66000</v>
      </c>
      <c r="T455" s="133"/>
      <c r="U455" s="133"/>
      <c r="V455" s="133"/>
      <c r="W455" s="133"/>
      <c r="X455" s="133"/>
      <c r="Y455" s="133"/>
      <c r="Z455" s="133"/>
      <c r="AA455" s="261">
        <v>66000</v>
      </c>
      <c r="AB455" s="175"/>
      <c r="AC455" s="136"/>
      <c r="AD455" s="137"/>
      <c r="AE455" s="136"/>
      <c r="AF455" s="126"/>
      <c r="AG455" s="126"/>
    </row>
    <row r="456" spans="1:33" s="52" customFormat="1" x14ac:dyDescent="0.25">
      <c r="A456" s="515"/>
      <c r="B456" s="512"/>
      <c r="C456" s="518"/>
      <c r="D456" s="578"/>
      <c r="E456" s="521"/>
      <c r="F456" s="132" t="s">
        <v>137</v>
      </c>
      <c r="G456" s="84"/>
      <c r="H456" s="133"/>
      <c r="I456" s="133"/>
      <c r="J456" s="133"/>
      <c r="K456" s="133"/>
      <c r="L456" s="133"/>
      <c r="M456" s="133"/>
      <c r="N456" s="133"/>
      <c r="O456" s="133"/>
      <c r="P456" s="133"/>
      <c r="Q456" s="133"/>
      <c r="R456" s="133"/>
      <c r="S456" s="133">
        <v>100000</v>
      </c>
      <c r="T456" s="133"/>
      <c r="U456" s="133"/>
      <c r="V456" s="133"/>
      <c r="W456" s="133"/>
      <c r="X456" s="133"/>
      <c r="Y456" s="133"/>
      <c r="Z456" s="133"/>
      <c r="AA456" s="261">
        <v>100000</v>
      </c>
      <c r="AB456" s="175"/>
      <c r="AC456" s="136"/>
      <c r="AD456" s="137"/>
      <c r="AE456" s="136"/>
      <c r="AF456" s="126"/>
      <c r="AG456" s="126"/>
    </row>
    <row r="457" spans="1:33" s="52" customFormat="1" x14ac:dyDescent="0.25">
      <c r="A457" s="177"/>
      <c r="B457" s="105"/>
      <c r="C457" s="80"/>
      <c r="D457" s="284"/>
      <c r="E457" s="33"/>
      <c r="F457" s="135" t="s">
        <v>51</v>
      </c>
      <c r="G457" s="17"/>
      <c r="H457" s="140"/>
      <c r="I457" s="140"/>
      <c r="J457" s="140"/>
      <c r="K457" s="140"/>
      <c r="L457" s="140"/>
      <c r="M457" s="133">
        <v>216366.39</v>
      </c>
      <c r="N457" s="140"/>
      <c r="O457" s="140"/>
      <c r="P457" s="140"/>
      <c r="Q457" s="140"/>
      <c r="R457" s="140"/>
      <c r="S457" s="140"/>
      <c r="T457" s="140">
        <v>216366.39</v>
      </c>
      <c r="U457" s="140"/>
      <c r="V457" s="140"/>
      <c r="W457" s="140"/>
      <c r="X457" s="140"/>
      <c r="Y457" s="140"/>
      <c r="Z457" s="140"/>
      <c r="AA457" s="261">
        <v>216366.39</v>
      </c>
      <c r="AB457" s="175"/>
      <c r="AC457" s="136"/>
      <c r="AD457" s="137"/>
      <c r="AE457" s="136"/>
      <c r="AF457" s="126"/>
      <c r="AG457" s="126"/>
    </row>
    <row r="458" spans="1:33" s="52" customFormat="1" x14ac:dyDescent="0.25">
      <c r="A458" s="177"/>
      <c r="B458" s="105"/>
      <c r="C458" s="80"/>
      <c r="D458" s="284"/>
      <c r="E458" s="33"/>
      <c r="F458" s="135" t="s">
        <v>76</v>
      </c>
      <c r="G458" s="17"/>
      <c r="H458" s="140"/>
      <c r="I458" s="140"/>
      <c r="J458" s="140"/>
      <c r="K458" s="140"/>
      <c r="L458" s="140"/>
      <c r="M458" s="140">
        <v>702905.38</v>
      </c>
      <c r="N458" s="140">
        <v>702905.38</v>
      </c>
      <c r="O458" s="140"/>
      <c r="P458" s="140"/>
      <c r="Q458" s="140"/>
      <c r="R458" s="140"/>
      <c r="S458" s="140"/>
      <c r="T458" s="140"/>
      <c r="U458" s="140"/>
      <c r="V458" s="140"/>
      <c r="W458" s="140"/>
      <c r="X458" s="140"/>
      <c r="Y458" s="140"/>
      <c r="Z458" s="140"/>
      <c r="AA458" s="261">
        <v>702905.38</v>
      </c>
      <c r="AB458" s="175"/>
      <c r="AC458" s="136"/>
      <c r="AD458" s="137"/>
      <c r="AE458" s="136"/>
      <c r="AF458" s="126"/>
      <c r="AG458" s="126"/>
    </row>
    <row r="459" spans="1:33" s="52" customFormat="1" x14ac:dyDescent="0.25">
      <c r="A459" s="177"/>
      <c r="B459" s="105"/>
      <c r="C459" s="80"/>
      <c r="D459" s="284"/>
      <c r="E459" s="33"/>
      <c r="F459" s="135" t="s">
        <v>53</v>
      </c>
      <c r="G459" s="17"/>
      <c r="H459" s="140"/>
      <c r="I459" s="140"/>
      <c r="J459" s="140"/>
      <c r="K459" s="140"/>
      <c r="L459" s="140"/>
      <c r="M459" s="140">
        <v>100000</v>
      </c>
      <c r="N459" s="140"/>
      <c r="O459" s="140"/>
      <c r="P459" s="140"/>
      <c r="Q459" s="140"/>
      <c r="R459" s="140"/>
      <c r="S459" s="140"/>
      <c r="T459" s="140"/>
      <c r="U459" s="140"/>
      <c r="V459" s="140">
        <v>30000</v>
      </c>
      <c r="W459" s="140"/>
      <c r="X459" s="140"/>
      <c r="Y459" s="140"/>
      <c r="Z459" s="140"/>
      <c r="AA459" s="261">
        <v>30000</v>
      </c>
      <c r="AB459" s="175"/>
      <c r="AC459" s="136"/>
      <c r="AD459" s="137"/>
      <c r="AE459" s="136"/>
      <c r="AF459" s="126"/>
      <c r="AG459" s="126"/>
    </row>
    <row r="460" spans="1:33" s="52" customFormat="1" x14ac:dyDescent="0.25">
      <c r="A460" s="181"/>
      <c r="B460" s="182" t="s">
        <v>16</v>
      </c>
      <c r="C460" s="183"/>
      <c r="D460" s="82"/>
      <c r="E460" s="82"/>
      <c r="F460" s="184"/>
      <c r="G460" s="285"/>
      <c r="H460" s="285"/>
      <c r="I460" s="285"/>
      <c r="J460" s="285"/>
      <c r="K460" s="285"/>
      <c r="L460" s="285"/>
      <c r="M460" s="285"/>
      <c r="N460" s="285"/>
      <c r="O460" s="285"/>
      <c r="P460" s="285"/>
      <c r="Q460" s="285"/>
      <c r="R460" s="285"/>
      <c r="S460" s="285"/>
      <c r="T460" s="285"/>
      <c r="U460" s="285"/>
      <c r="V460" s="285"/>
      <c r="W460" s="285"/>
      <c r="X460" s="285"/>
      <c r="Y460" s="285"/>
      <c r="Z460" s="285"/>
      <c r="AA460" s="144">
        <f>SUM(AA453:AA459)</f>
        <v>1170271.77</v>
      </c>
      <c r="AB460" s="145">
        <f>AA460/E453</f>
        <v>1.0000003930712442</v>
      </c>
      <c r="AC460" s="136"/>
      <c r="AD460" s="137"/>
      <c r="AE460" s="136"/>
      <c r="AF460" s="126"/>
      <c r="AG460" s="126"/>
    </row>
    <row r="461" spans="1:33" s="52" customFormat="1" x14ac:dyDescent="0.25">
      <c r="A461" s="513">
        <v>51</v>
      </c>
      <c r="B461" s="510" t="s">
        <v>209</v>
      </c>
      <c r="C461" s="516" t="s">
        <v>210</v>
      </c>
      <c r="D461" s="522" t="s">
        <v>947</v>
      </c>
      <c r="E461" s="519">
        <v>2554102.25</v>
      </c>
      <c r="F461" s="134" t="s">
        <v>24</v>
      </c>
      <c r="G461" s="84"/>
      <c r="H461" s="133"/>
      <c r="I461" s="133"/>
      <c r="J461" s="133">
        <v>700127.57</v>
      </c>
      <c r="K461" s="134"/>
      <c r="L461" s="286"/>
      <c r="M461" s="133"/>
      <c r="N461" s="133"/>
      <c r="O461" s="133"/>
      <c r="P461" s="133"/>
      <c r="Q461" s="133"/>
      <c r="R461" s="133"/>
      <c r="S461" s="133"/>
      <c r="T461" s="133"/>
      <c r="U461" s="133"/>
      <c r="V461" s="133"/>
      <c r="W461" s="133"/>
      <c r="X461" s="133"/>
      <c r="Y461" s="133"/>
      <c r="Z461" s="133"/>
      <c r="AA461" s="133">
        <v>700127.57</v>
      </c>
      <c r="AB461" s="175"/>
      <c r="AC461" s="136">
        <v>10</v>
      </c>
      <c r="AD461" s="137">
        <v>697105</v>
      </c>
      <c r="AE461" s="136" t="s">
        <v>1445</v>
      </c>
      <c r="AF461" s="126"/>
      <c r="AG461" s="126"/>
    </row>
    <row r="462" spans="1:33" s="52" customFormat="1" x14ac:dyDescent="0.25">
      <c r="A462" s="514"/>
      <c r="B462" s="511"/>
      <c r="C462" s="517"/>
      <c r="D462" s="577"/>
      <c r="E462" s="520"/>
      <c r="F462" s="134" t="s">
        <v>47</v>
      </c>
      <c r="G462" s="84"/>
      <c r="H462" s="133"/>
      <c r="I462" s="133"/>
      <c r="J462" s="133">
        <v>240000</v>
      </c>
      <c r="K462" s="134"/>
      <c r="L462" s="286"/>
      <c r="M462" s="133"/>
      <c r="N462" s="133"/>
      <c r="O462" s="133"/>
      <c r="P462" s="133"/>
      <c r="Q462" s="133">
        <v>240000</v>
      </c>
      <c r="R462" s="133"/>
      <c r="S462" s="133"/>
      <c r="T462" s="133"/>
      <c r="U462" s="133"/>
      <c r="V462" s="133"/>
      <c r="W462" s="133"/>
      <c r="X462" s="133"/>
      <c r="Y462" s="133"/>
      <c r="Z462" s="133"/>
      <c r="AA462" s="133">
        <v>240000</v>
      </c>
      <c r="AB462" s="175"/>
      <c r="AC462" s="136"/>
      <c r="AD462" s="137"/>
      <c r="AE462" s="136"/>
      <c r="AF462" s="126"/>
      <c r="AG462" s="126"/>
    </row>
    <row r="463" spans="1:33" s="52" customFormat="1" x14ac:dyDescent="0.25">
      <c r="A463" s="514"/>
      <c r="B463" s="511"/>
      <c r="C463" s="517"/>
      <c r="D463" s="577"/>
      <c r="E463" s="520"/>
      <c r="F463" s="134" t="s">
        <v>51</v>
      </c>
      <c r="G463" s="84"/>
      <c r="H463" s="133"/>
      <c r="I463" s="133"/>
      <c r="J463" s="133">
        <v>400000</v>
      </c>
      <c r="K463" s="134"/>
      <c r="L463" s="286"/>
      <c r="M463" s="133"/>
      <c r="N463" s="133"/>
      <c r="O463" s="133"/>
      <c r="P463" s="133">
        <v>400000</v>
      </c>
      <c r="Q463" s="133"/>
      <c r="R463" s="133"/>
      <c r="S463" s="133"/>
      <c r="T463" s="133"/>
      <c r="U463" s="133"/>
      <c r="V463" s="133"/>
      <c r="W463" s="133"/>
      <c r="X463" s="133"/>
      <c r="Y463" s="133"/>
      <c r="Z463" s="133"/>
      <c r="AA463" s="133">
        <v>400000</v>
      </c>
      <c r="AB463" s="175"/>
      <c r="AC463" s="136">
        <v>2</v>
      </c>
      <c r="AD463" s="137">
        <v>224238</v>
      </c>
      <c r="AE463" s="136" t="s">
        <v>1446</v>
      </c>
      <c r="AF463" s="126"/>
      <c r="AG463" s="126"/>
    </row>
    <row r="464" spans="1:33" s="52" customFormat="1" x14ac:dyDescent="0.25">
      <c r="A464" s="514"/>
      <c r="B464" s="511"/>
      <c r="C464" s="517"/>
      <c r="D464" s="577"/>
      <c r="E464" s="520"/>
      <c r="F464" s="134" t="s">
        <v>81</v>
      </c>
      <c r="G464" s="84"/>
      <c r="H464" s="133"/>
      <c r="I464" s="133"/>
      <c r="J464" s="133">
        <v>150000</v>
      </c>
      <c r="K464" s="133"/>
      <c r="L464" s="286"/>
      <c r="M464" s="133"/>
      <c r="N464" s="133"/>
      <c r="O464" s="133"/>
      <c r="P464" s="133">
        <v>30000</v>
      </c>
      <c r="Q464" s="133"/>
      <c r="R464" s="133"/>
      <c r="S464" s="133"/>
      <c r="T464" s="133"/>
      <c r="U464" s="133"/>
      <c r="V464" s="133"/>
      <c r="W464" s="133"/>
      <c r="X464" s="133"/>
      <c r="Y464" s="133"/>
      <c r="Z464" s="133"/>
      <c r="AA464" s="133">
        <v>150000</v>
      </c>
      <c r="AB464" s="175"/>
      <c r="AC464" s="136">
        <v>4</v>
      </c>
      <c r="AD464" s="137">
        <v>120000</v>
      </c>
      <c r="AE464" s="136" t="s">
        <v>1447</v>
      </c>
      <c r="AF464" s="126"/>
      <c r="AG464" s="126"/>
    </row>
    <row r="465" spans="1:33" s="52" customFormat="1" x14ac:dyDescent="0.25">
      <c r="A465" s="514"/>
      <c r="B465" s="511"/>
      <c r="C465" s="517"/>
      <c r="D465" s="577"/>
      <c r="E465" s="520"/>
      <c r="F465" s="134" t="s">
        <v>53</v>
      </c>
      <c r="G465" s="84"/>
      <c r="H465" s="133"/>
      <c r="I465" s="133"/>
      <c r="J465" s="133">
        <v>150000</v>
      </c>
      <c r="K465" s="133"/>
      <c r="L465" s="286"/>
      <c r="M465" s="133"/>
      <c r="N465" s="133"/>
      <c r="O465" s="133"/>
      <c r="P465" s="133"/>
      <c r="Q465" s="133"/>
      <c r="R465" s="133"/>
      <c r="S465" s="133"/>
      <c r="T465" s="133"/>
      <c r="U465" s="133"/>
      <c r="V465" s="133"/>
      <c r="W465" s="133"/>
      <c r="X465" s="133"/>
      <c r="Y465" s="133"/>
      <c r="Z465" s="133"/>
      <c r="AA465" s="133">
        <v>150000</v>
      </c>
      <c r="AB465" s="175"/>
      <c r="AC465" s="136">
        <v>1</v>
      </c>
      <c r="AD465" s="137">
        <v>36691</v>
      </c>
      <c r="AE465" s="136" t="s">
        <v>1448</v>
      </c>
      <c r="AF465" s="126"/>
      <c r="AG465" s="126"/>
    </row>
    <row r="466" spans="1:33" s="52" customFormat="1" x14ac:dyDescent="0.25">
      <c r="A466" s="514"/>
      <c r="B466" s="511"/>
      <c r="C466" s="517"/>
      <c r="D466" s="577"/>
      <c r="E466" s="520"/>
      <c r="F466" s="287" t="s">
        <v>54</v>
      </c>
      <c r="G466" s="84"/>
      <c r="H466" s="286"/>
      <c r="I466" s="133"/>
      <c r="J466" s="133">
        <v>824485.27</v>
      </c>
      <c r="K466" s="286"/>
      <c r="L466" s="286"/>
      <c r="M466" s="133"/>
      <c r="N466" s="133"/>
      <c r="O466" s="133"/>
      <c r="P466" s="133"/>
      <c r="Q466" s="133"/>
      <c r="R466" s="133"/>
      <c r="S466" s="133"/>
      <c r="T466" s="133"/>
      <c r="U466" s="133"/>
      <c r="V466" s="133"/>
      <c r="W466" s="133"/>
      <c r="X466" s="133"/>
      <c r="Y466" s="133"/>
      <c r="Z466" s="133"/>
      <c r="AA466" s="286">
        <v>824485.27</v>
      </c>
      <c r="AB466" s="175"/>
      <c r="AC466" s="136">
        <v>13</v>
      </c>
      <c r="AD466" s="137">
        <v>732510</v>
      </c>
      <c r="AE466" s="136" t="s">
        <v>1449</v>
      </c>
      <c r="AF466" s="126"/>
      <c r="AG466" s="126"/>
    </row>
    <row r="467" spans="1:33" s="52" customFormat="1" x14ac:dyDescent="0.25">
      <c r="A467" s="177"/>
      <c r="B467" s="105"/>
      <c r="C467" s="80"/>
      <c r="D467" s="284"/>
      <c r="E467" s="33"/>
      <c r="F467" s="288" t="s">
        <v>73</v>
      </c>
      <c r="G467" s="18"/>
      <c r="H467" s="289"/>
      <c r="I467" s="148"/>
      <c r="J467" s="148"/>
      <c r="K467" s="289"/>
      <c r="L467" s="289"/>
      <c r="M467" s="148"/>
      <c r="N467" s="148"/>
      <c r="O467" s="148"/>
      <c r="P467" s="148">
        <v>38684.559999999998</v>
      </c>
      <c r="Q467" s="148"/>
      <c r="R467" s="148"/>
      <c r="S467" s="148"/>
      <c r="T467" s="148"/>
      <c r="U467" s="148"/>
      <c r="V467" s="148"/>
      <c r="W467" s="148"/>
      <c r="X467" s="148"/>
      <c r="Y467" s="148"/>
      <c r="Z467" s="148"/>
      <c r="AA467" s="286" t="s">
        <v>1358</v>
      </c>
      <c r="AB467" s="175"/>
      <c r="AC467" s="136"/>
      <c r="AD467" s="137"/>
      <c r="AE467" s="136"/>
      <c r="AF467" s="126"/>
      <c r="AG467" s="126"/>
    </row>
    <row r="468" spans="1:33" s="52" customFormat="1" x14ac:dyDescent="0.25">
      <c r="A468" s="177"/>
      <c r="B468" s="105"/>
      <c r="C468" s="80"/>
      <c r="D468" s="284"/>
      <c r="E468" s="33"/>
      <c r="F468" s="288" t="s">
        <v>77</v>
      </c>
      <c r="G468" s="18"/>
      <c r="H468" s="289"/>
      <c r="I468" s="148"/>
      <c r="J468" s="148"/>
      <c r="K468" s="289"/>
      <c r="L468" s="289"/>
      <c r="M468" s="148"/>
      <c r="N468" s="148"/>
      <c r="O468" s="148"/>
      <c r="P468" s="148"/>
      <c r="Q468" s="148"/>
      <c r="R468" s="148"/>
      <c r="S468" s="148"/>
      <c r="T468" s="148">
        <v>50804.85</v>
      </c>
      <c r="U468" s="148"/>
      <c r="V468" s="148"/>
      <c r="W468" s="148"/>
      <c r="X468" s="148"/>
      <c r="Y468" s="148"/>
      <c r="Z468" s="148"/>
      <c r="AA468" s="286">
        <v>50804.85</v>
      </c>
      <c r="AB468" s="175"/>
      <c r="AC468" s="136"/>
      <c r="AD468" s="137"/>
      <c r="AE468" s="136"/>
      <c r="AF468" s="126"/>
      <c r="AG468" s="126"/>
    </row>
    <row r="469" spans="1:33" s="52" customFormat="1" x14ac:dyDescent="0.25">
      <c r="A469" s="181"/>
      <c r="B469" s="182" t="s">
        <v>16</v>
      </c>
      <c r="C469" s="183"/>
      <c r="D469" s="82"/>
      <c r="E469" s="82"/>
      <c r="F469" s="184"/>
      <c r="G469" s="290"/>
      <c r="H469" s="290"/>
      <c r="I469" s="290"/>
      <c r="J469" s="290"/>
      <c r="K469" s="290"/>
      <c r="L469" s="290"/>
      <c r="M469" s="290"/>
      <c r="N469" s="290"/>
      <c r="O469" s="290"/>
      <c r="P469" s="290"/>
      <c r="Q469" s="290"/>
      <c r="R469" s="290"/>
      <c r="S469" s="290"/>
      <c r="T469" s="290"/>
      <c r="U469" s="290"/>
      <c r="V469" s="290"/>
      <c r="W469" s="290"/>
      <c r="X469" s="290"/>
      <c r="Y469" s="290"/>
      <c r="Z469" s="290"/>
      <c r="AA469" s="144">
        <f>SUM(AA461:AA468)</f>
        <v>2515417.69</v>
      </c>
      <c r="AB469" s="145">
        <f>AA469/E461</f>
        <v>0.98485395015019461</v>
      </c>
      <c r="AC469" s="136"/>
      <c r="AD469" s="137"/>
      <c r="AE469" s="136"/>
      <c r="AF469" s="126"/>
      <c r="AG469" s="126"/>
    </row>
    <row r="470" spans="1:33" s="52" customFormat="1" x14ac:dyDescent="0.25">
      <c r="A470" s="513">
        <v>52</v>
      </c>
      <c r="B470" s="510" t="s">
        <v>211</v>
      </c>
      <c r="C470" s="516" t="s">
        <v>212</v>
      </c>
      <c r="D470" s="522" t="s">
        <v>948</v>
      </c>
      <c r="E470" s="519">
        <v>2241714.25</v>
      </c>
      <c r="F470" s="132" t="s">
        <v>73</v>
      </c>
      <c r="G470" s="84"/>
      <c r="H470" s="133"/>
      <c r="I470" s="133">
        <v>66037.39</v>
      </c>
      <c r="J470" s="133"/>
      <c r="K470" s="133"/>
      <c r="L470" s="133"/>
      <c r="M470" s="133">
        <v>18470.62</v>
      </c>
      <c r="N470" s="133"/>
      <c r="O470" s="133"/>
      <c r="P470" s="133"/>
      <c r="Q470" s="133"/>
      <c r="R470" s="133">
        <v>20354.53</v>
      </c>
      <c r="S470" s="133"/>
      <c r="T470" s="133"/>
      <c r="U470" s="133"/>
      <c r="V470" s="133"/>
      <c r="W470" s="133"/>
      <c r="X470" s="133"/>
      <c r="Y470" s="133"/>
      <c r="Z470" s="133"/>
      <c r="AA470" s="133">
        <v>66037.39</v>
      </c>
      <c r="AB470" s="175"/>
      <c r="AC470" s="136">
        <v>3</v>
      </c>
      <c r="AD470" s="137">
        <v>45682.86</v>
      </c>
      <c r="AE470" s="136" t="s">
        <v>1450</v>
      </c>
      <c r="AF470" s="126"/>
      <c r="AG470" s="126"/>
    </row>
    <row r="471" spans="1:33" s="52" customFormat="1" x14ac:dyDescent="0.25">
      <c r="A471" s="514"/>
      <c r="B471" s="511"/>
      <c r="C471" s="517"/>
      <c r="D471" s="517"/>
      <c r="E471" s="520"/>
      <c r="F471" s="132" t="s">
        <v>24</v>
      </c>
      <c r="G471" s="84"/>
      <c r="H471" s="133"/>
      <c r="I471" s="133">
        <v>356438.8</v>
      </c>
      <c r="J471" s="133"/>
      <c r="K471" s="133"/>
      <c r="L471" s="133"/>
      <c r="M471" s="133">
        <v>356438.8</v>
      </c>
      <c r="N471" s="133"/>
      <c r="O471" s="133"/>
      <c r="P471" s="133"/>
      <c r="Q471" s="133"/>
      <c r="R471" s="133">
        <v>356438.8</v>
      </c>
      <c r="S471" s="133"/>
      <c r="T471" s="133"/>
      <c r="U471" s="133"/>
      <c r="V471" s="133"/>
      <c r="W471" s="133"/>
      <c r="X471" s="133"/>
      <c r="Y471" s="133"/>
      <c r="Z471" s="133"/>
      <c r="AA471" s="133">
        <v>356438.8</v>
      </c>
      <c r="AB471" s="175"/>
      <c r="AC471" s="136"/>
      <c r="AD471" s="137"/>
      <c r="AE471" s="136" t="s">
        <v>1451</v>
      </c>
      <c r="AF471" s="126"/>
      <c r="AG471" s="126"/>
    </row>
    <row r="472" spans="1:33" s="52" customFormat="1" x14ac:dyDescent="0.25">
      <c r="A472" s="514"/>
      <c r="B472" s="511"/>
      <c r="C472" s="517"/>
      <c r="D472" s="517"/>
      <c r="E472" s="520"/>
      <c r="F472" s="132" t="s">
        <v>51</v>
      </c>
      <c r="G472" s="84"/>
      <c r="H472" s="133"/>
      <c r="I472" s="133">
        <v>270000</v>
      </c>
      <c r="J472" s="133"/>
      <c r="K472" s="133"/>
      <c r="L472" s="133"/>
      <c r="M472" s="133">
        <v>270000</v>
      </c>
      <c r="N472" s="133"/>
      <c r="O472" s="133"/>
      <c r="P472" s="133"/>
      <c r="Q472" s="133"/>
      <c r="R472" s="133">
        <v>270000</v>
      </c>
      <c r="S472" s="133"/>
      <c r="T472" s="133"/>
      <c r="U472" s="133"/>
      <c r="V472" s="133"/>
      <c r="W472" s="133"/>
      <c r="X472" s="133"/>
      <c r="Y472" s="133"/>
      <c r="Z472" s="133"/>
      <c r="AA472" s="133">
        <v>270000</v>
      </c>
      <c r="AB472" s="175"/>
      <c r="AC472" s="136"/>
      <c r="AD472" s="137"/>
      <c r="AE472" s="136" t="s">
        <v>1452</v>
      </c>
      <c r="AF472" s="126"/>
      <c r="AG472" s="126"/>
    </row>
    <row r="473" spans="1:33" s="52" customFormat="1" x14ac:dyDescent="0.25">
      <c r="A473" s="514"/>
      <c r="B473" s="511"/>
      <c r="C473" s="517"/>
      <c r="D473" s="517"/>
      <c r="E473" s="520"/>
      <c r="F473" s="132" t="s">
        <v>53</v>
      </c>
      <c r="G473" s="84"/>
      <c r="H473" s="133"/>
      <c r="I473" s="133">
        <v>140000</v>
      </c>
      <c r="J473" s="133"/>
      <c r="K473" s="133"/>
      <c r="L473" s="133"/>
      <c r="M473" s="133">
        <v>40377.42</v>
      </c>
      <c r="N473" s="133"/>
      <c r="O473" s="133"/>
      <c r="P473" s="133"/>
      <c r="Q473" s="133"/>
      <c r="R473" s="133">
        <v>40377.42</v>
      </c>
      <c r="S473" s="133"/>
      <c r="T473" s="133"/>
      <c r="U473" s="133"/>
      <c r="V473" s="133"/>
      <c r="W473" s="133"/>
      <c r="X473" s="133"/>
      <c r="Y473" s="133"/>
      <c r="Z473" s="133"/>
      <c r="AA473" s="133">
        <v>140000</v>
      </c>
      <c r="AB473" s="175"/>
      <c r="AC473" s="136">
        <v>1</v>
      </c>
      <c r="AD473" s="137">
        <v>99622.58</v>
      </c>
      <c r="AE473" s="136" t="s">
        <v>1453</v>
      </c>
      <c r="AF473" s="126"/>
      <c r="AG473" s="126"/>
    </row>
    <row r="474" spans="1:33" s="52" customFormat="1" x14ac:dyDescent="0.25">
      <c r="A474" s="514"/>
      <c r="B474" s="511"/>
      <c r="C474" s="517"/>
      <c r="D474" s="517"/>
      <c r="E474" s="520"/>
      <c r="F474" s="132" t="s">
        <v>54</v>
      </c>
      <c r="G474" s="84"/>
      <c r="H474" s="133"/>
      <c r="I474" s="133">
        <v>900000</v>
      </c>
      <c r="J474" s="133"/>
      <c r="K474" s="133"/>
      <c r="L474" s="133"/>
      <c r="M474" s="133">
        <v>148776</v>
      </c>
      <c r="N474" s="133"/>
      <c r="O474" s="133"/>
      <c r="P474" s="133"/>
      <c r="Q474" s="133"/>
      <c r="R474" s="133">
        <v>69414</v>
      </c>
      <c r="S474" s="133"/>
      <c r="T474" s="133"/>
      <c r="U474" s="133"/>
      <c r="V474" s="133"/>
      <c r="W474" s="133"/>
      <c r="X474" s="133"/>
      <c r="Y474" s="133"/>
      <c r="Z474" s="133"/>
      <c r="AA474" s="133">
        <v>900000</v>
      </c>
      <c r="AB474" s="175"/>
      <c r="AC474" s="136">
        <v>10</v>
      </c>
      <c r="AD474" s="137">
        <v>830586</v>
      </c>
      <c r="AE474" s="136" t="s">
        <v>1454</v>
      </c>
      <c r="AF474" s="126"/>
      <c r="AG474" s="126"/>
    </row>
    <row r="475" spans="1:33" s="52" customFormat="1" x14ac:dyDescent="0.25">
      <c r="A475" s="514"/>
      <c r="B475" s="511"/>
      <c r="C475" s="517"/>
      <c r="D475" s="517"/>
      <c r="E475" s="520"/>
      <c r="F475" s="132" t="s">
        <v>35</v>
      </c>
      <c r="G475" s="84"/>
      <c r="H475" s="133"/>
      <c r="I475" s="133"/>
      <c r="J475" s="133"/>
      <c r="K475" s="133"/>
      <c r="L475" s="133"/>
      <c r="M475" s="133">
        <v>0</v>
      </c>
      <c r="N475" s="133"/>
      <c r="O475" s="133"/>
      <c r="P475" s="133"/>
      <c r="Q475" s="133"/>
      <c r="R475" s="133">
        <v>66037.39</v>
      </c>
      <c r="S475" s="133"/>
      <c r="T475" s="133"/>
      <c r="U475" s="133"/>
      <c r="V475" s="133"/>
      <c r="W475" s="133"/>
      <c r="X475" s="133"/>
      <c r="Y475" s="133"/>
      <c r="Z475" s="133"/>
      <c r="AA475" s="133">
        <v>66037.39</v>
      </c>
      <c r="AB475" s="175"/>
      <c r="AC475" s="136"/>
      <c r="AD475" s="137"/>
      <c r="AE475" s="136" t="s">
        <v>1455</v>
      </c>
      <c r="AF475" s="126"/>
      <c r="AG475" s="126"/>
    </row>
    <row r="476" spans="1:33" s="52" customFormat="1" x14ac:dyDescent="0.25">
      <c r="A476" s="514"/>
      <c r="B476" s="511"/>
      <c r="C476" s="517"/>
      <c r="D476" s="517"/>
      <c r="E476" s="520"/>
      <c r="F476" s="132" t="s">
        <v>137</v>
      </c>
      <c r="G476" s="84"/>
      <c r="H476" s="133"/>
      <c r="I476" s="133"/>
      <c r="J476" s="133"/>
      <c r="K476" s="133"/>
      <c r="L476" s="133"/>
      <c r="M476" s="133">
        <v>132006.82</v>
      </c>
      <c r="N476" s="133"/>
      <c r="O476" s="133"/>
      <c r="P476" s="133"/>
      <c r="Q476" s="133"/>
      <c r="R476" s="133">
        <v>132006.82</v>
      </c>
      <c r="S476" s="133"/>
      <c r="T476" s="133"/>
      <c r="U476" s="133"/>
      <c r="V476" s="133"/>
      <c r="W476" s="133"/>
      <c r="X476" s="133"/>
      <c r="Y476" s="133"/>
      <c r="Z476" s="133"/>
      <c r="AA476" s="133">
        <v>132006.82</v>
      </c>
      <c r="AB476" s="175"/>
      <c r="AC476" s="136"/>
      <c r="AD476" s="137"/>
      <c r="AE476" s="136" t="s">
        <v>1456</v>
      </c>
      <c r="AF476" s="126"/>
      <c r="AG476" s="126"/>
    </row>
    <row r="477" spans="1:33" s="52" customFormat="1" x14ac:dyDescent="0.25">
      <c r="A477" s="514"/>
      <c r="B477" s="511"/>
      <c r="C477" s="517"/>
      <c r="D477" s="517"/>
      <c r="E477" s="520"/>
      <c r="F477" s="132" t="s">
        <v>81</v>
      </c>
      <c r="G477" s="84"/>
      <c r="H477" s="133"/>
      <c r="I477" s="133"/>
      <c r="J477" s="133"/>
      <c r="K477" s="133"/>
      <c r="L477" s="133"/>
      <c r="M477" s="133">
        <v>180000</v>
      </c>
      <c r="N477" s="133"/>
      <c r="O477" s="133"/>
      <c r="P477" s="133"/>
      <c r="Q477" s="133"/>
      <c r="R477" s="133">
        <v>180000</v>
      </c>
      <c r="S477" s="133"/>
      <c r="T477" s="133"/>
      <c r="U477" s="133"/>
      <c r="V477" s="133"/>
      <c r="W477" s="133"/>
      <c r="X477" s="133"/>
      <c r="Y477" s="133"/>
      <c r="Z477" s="133"/>
      <c r="AA477" s="133">
        <v>180000</v>
      </c>
      <c r="AB477" s="175"/>
      <c r="AC477" s="136"/>
      <c r="AD477" s="137"/>
      <c r="AE477" s="136" t="s">
        <v>1457</v>
      </c>
      <c r="AF477" s="126"/>
      <c r="AG477" s="126"/>
    </row>
    <row r="478" spans="1:33" s="52" customFormat="1" x14ac:dyDescent="0.25">
      <c r="A478" s="514"/>
      <c r="B478" s="511"/>
      <c r="C478" s="517"/>
      <c r="D478" s="517"/>
      <c r="E478" s="520"/>
      <c r="F478" s="132" t="s">
        <v>55</v>
      </c>
      <c r="G478" s="84"/>
      <c r="H478" s="133"/>
      <c r="I478" s="133"/>
      <c r="J478" s="133"/>
      <c r="K478" s="133"/>
      <c r="L478" s="133"/>
      <c r="M478" s="133"/>
      <c r="N478" s="133"/>
      <c r="O478" s="133"/>
      <c r="P478" s="133"/>
      <c r="Q478" s="133"/>
      <c r="R478" s="133">
        <v>40000</v>
      </c>
      <c r="S478" s="133"/>
      <c r="T478" s="133"/>
      <c r="U478" s="133"/>
      <c r="V478" s="133"/>
      <c r="W478" s="133"/>
      <c r="X478" s="133"/>
      <c r="Y478" s="133"/>
      <c r="Z478" s="133"/>
      <c r="AA478" s="133">
        <v>40000</v>
      </c>
      <c r="AB478" s="175"/>
      <c r="AC478" s="136"/>
      <c r="AD478" s="137"/>
      <c r="AE478" s="136" t="s">
        <v>1455</v>
      </c>
      <c r="AF478" s="126"/>
      <c r="AG478" s="126"/>
    </row>
    <row r="479" spans="1:33" s="52" customFormat="1" x14ac:dyDescent="0.25">
      <c r="A479" s="514"/>
      <c r="B479" s="511"/>
      <c r="C479" s="517"/>
      <c r="D479" s="517"/>
      <c r="E479" s="520"/>
      <c r="F479" s="132" t="s">
        <v>213</v>
      </c>
      <c r="G479" s="84"/>
      <c r="H479" s="133"/>
      <c r="I479" s="133"/>
      <c r="J479" s="133"/>
      <c r="K479" s="133"/>
      <c r="L479" s="133"/>
      <c r="M479" s="133"/>
      <c r="N479" s="133"/>
      <c r="O479" s="133"/>
      <c r="P479" s="133"/>
      <c r="Q479" s="133"/>
      <c r="R479" s="133">
        <v>41193.85</v>
      </c>
      <c r="S479" s="133"/>
      <c r="T479" s="133"/>
      <c r="U479" s="133"/>
      <c r="V479" s="133"/>
      <c r="W479" s="133"/>
      <c r="X479" s="133"/>
      <c r="Y479" s="133"/>
      <c r="Z479" s="133"/>
      <c r="AA479" s="133">
        <v>41193.85</v>
      </c>
      <c r="AB479" s="175"/>
      <c r="AC479" s="136"/>
      <c r="AD479" s="137"/>
      <c r="AE479" s="136" t="s">
        <v>1455</v>
      </c>
      <c r="AF479" s="126"/>
      <c r="AG479" s="126"/>
    </row>
    <row r="480" spans="1:33" s="52" customFormat="1" x14ac:dyDescent="0.25">
      <c r="A480" s="514"/>
      <c r="B480" s="511"/>
      <c r="C480" s="517"/>
      <c r="D480" s="517"/>
      <c r="E480" s="520"/>
      <c r="F480" s="135" t="s">
        <v>767</v>
      </c>
      <c r="G480" s="84"/>
      <c r="H480" s="133"/>
      <c r="I480" s="133"/>
      <c r="J480" s="133"/>
      <c r="K480" s="133"/>
      <c r="L480" s="133"/>
      <c r="M480" s="133">
        <v>50000</v>
      </c>
      <c r="N480" s="133"/>
      <c r="O480" s="133"/>
      <c r="P480" s="133"/>
      <c r="Q480" s="133"/>
      <c r="R480" s="133">
        <v>30026.86</v>
      </c>
      <c r="S480" s="133"/>
      <c r="T480" s="133"/>
      <c r="U480" s="133"/>
      <c r="V480" s="133"/>
      <c r="W480" s="133"/>
      <c r="X480" s="133"/>
      <c r="Y480" s="133"/>
      <c r="Z480" s="133"/>
      <c r="AA480" s="133">
        <v>50000</v>
      </c>
      <c r="AB480" s="175"/>
      <c r="AC480" s="136">
        <v>2</v>
      </c>
      <c r="AD480" s="137">
        <v>19973.14</v>
      </c>
      <c r="AE480" s="136" t="s">
        <v>1458</v>
      </c>
      <c r="AF480" s="126"/>
      <c r="AG480" s="126"/>
    </row>
    <row r="481" spans="1:33" s="52" customFormat="1" x14ac:dyDescent="0.25">
      <c r="A481" s="181"/>
      <c r="B481" s="182" t="s">
        <v>16</v>
      </c>
      <c r="C481" s="183"/>
      <c r="D481" s="82"/>
      <c r="E481" s="82"/>
      <c r="F481" s="184"/>
      <c r="G481" s="143"/>
      <c r="H481" s="143"/>
      <c r="I481" s="143"/>
      <c r="J481" s="143"/>
      <c r="K481" s="143"/>
      <c r="L481" s="143"/>
      <c r="M481" s="143"/>
      <c r="N481" s="143"/>
      <c r="O481" s="143"/>
      <c r="P481" s="143"/>
      <c r="Q481" s="143"/>
      <c r="R481" s="143"/>
      <c r="S481" s="143"/>
      <c r="T481" s="143"/>
      <c r="U481" s="143"/>
      <c r="V481" s="143"/>
      <c r="W481" s="143"/>
      <c r="X481" s="143"/>
      <c r="Y481" s="143"/>
      <c r="Z481" s="143"/>
      <c r="AA481" s="144">
        <f>SUM(AA470:AA480)</f>
        <v>2241714.25</v>
      </c>
      <c r="AB481" s="145">
        <f>AA481/E470</f>
        <v>1</v>
      </c>
      <c r="AC481" s="136"/>
      <c r="AD481" s="137"/>
      <c r="AE481" s="136"/>
      <c r="AF481" s="126"/>
      <c r="AG481" s="126"/>
    </row>
    <row r="482" spans="1:33" s="52" customFormat="1" x14ac:dyDescent="0.25">
      <c r="A482" s="513">
        <v>53</v>
      </c>
      <c r="B482" s="510" t="s">
        <v>215</v>
      </c>
      <c r="C482" s="516" t="s">
        <v>210</v>
      </c>
      <c r="D482" s="522" t="s">
        <v>949</v>
      </c>
      <c r="E482" s="519">
        <v>1527549.36</v>
      </c>
      <c r="F482" s="132" t="s">
        <v>214</v>
      </c>
      <c r="G482" s="84"/>
      <c r="H482" s="133"/>
      <c r="I482" s="133">
        <v>357113</v>
      </c>
      <c r="J482" s="133"/>
      <c r="K482" s="133"/>
      <c r="L482" s="133"/>
      <c r="M482" s="133"/>
      <c r="N482" s="133"/>
      <c r="O482" s="133"/>
      <c r="P482" s="133"/>
      <c r="Q482" s="133"/>
      <c r="R482" s="133"/>
      <c r="S482" s="133"/>
      <c r="T482" s="133"/>
      <c r="U482" s="133"/>
      <c r="V482" s="133"/>
      <c r="W482" s="133"/>
      <c r="X482" s="133"/>
      <c r="Y482" s="133"/>
      <c r="Z482" s="133"/>
      <c r="AA482" s="133">
        <v>357113</v>
      </c>
      <c r="AB482" s="175"/>
      <c r="AC482" s="136">
        <v>3</v>
      </c>
      <c r="AD482" s="137">
        <v>299630</v>
      </c>
      <c r="AE482" s="136"/>
      <c r="AF482" s="126"/>
      <c r="AG482" s="126"/>
    </row>
    <row r="483" spans="1:33" s="52" customFormat="1" x14ac:dyDescent="0.25">
      <c r="A483" s="514"/>
      <c r="B483" s="511"/>
      <c r="C483" s="517"/>
      <c r="D483" s="577"/>
      <c r="E483" s="520"/>
      <c r="F483" s="132" t="s">
        <v>116</v>
      </c>
      <c r="G483" s="84"/>
      <c r="H483" s="133"/>
      <c r="I483" s="133">
        <v>90000</v>
      </c>
      <c r="J483" s="133"/>
      <c r="K483" s="133"/>
      <c r="L483" s="133"/>
      <c r="M483" s="133"/>
      <c r="N483" s="133"/>
      <c r="O483" s="133"/>
      <c r="P483" s="133"/>
      <c r="Q483" s="133"/>
      <c r="R483" s="133">
        <v>60000</v>
      </c>
      <c r="S483" s="133"/>
      <c r="T483" s="133"/>
      <c r="U483" s="133"/>
      <c r="V483" s="133"/>
      <c r="W483" s="133"/>
      <c r="X483" s="133"/>
      <c r="Y483" s="133"/>
      <c r="Z483" s="133"/>
      <c r="AA483" s="133">
        <v>90000</v>
      </c>
      <c r="AB483" s="175"/>
      <c r="AC483" s="136">
        <v>1</v>
      </c>
      <c r="AD483" s="137">
        <v>30000</v>
      </c>
      <c r="AE483" s="136" t="s">
        <v>1359</v>
      </c>
      <c r="AF483" s="126"/>
      <c r="AG483" s="126"/>
    </row>
    <row r="484" spans="1:33" s="52" customFormat="1" x14ac:dyDescent="0.25">
      <c r="A484" s="514"/>
      <c r="B484" s="511"/>
      <c r="C484" s="517"/>
      <c r="D484" s="577"/>
      <c r="E484" s="520"/>
      <c r="F484" s="132" t="s">
        <v>171</v>
      </c>
      <c r="G484" s="84"/>
      <c r="H484" s="133"/>
      <c r="I484" s="133"/>
      <c r="J484" s="133"/>
      <c r="K484" s="133"/>
      <c r="L484" s="133"/>
      <c r="M484" s="133"/>
      <c r="N484" s="133">
        <v>90000</v>
      </c>
      <c r="O484" s="133"/>
      <c r="P484" s="133"/>
      <c r="Q484" s="133"/>
      <c r="R484" s="133"/>
      <c r="S484" s="133"/>
      <c r="T484" s="133"/>
      <c r="U484" s="133"/>
      <c r="V484" s="133"/>
      <c r="W484" s="133"/>
      <c r="X484" s="133"/>
      <c r="Y484" s="133"/>
      <c r="Z484" s="133"/>
      <c r="AA484" s="133">
        <v>90000</v>
      </c>
      <c r="AB484" s="175"/>
      <c r="AC484" s="136"/>
      <c r="AD484" s="137"/>
      <c r="AE484" s="136"/>
      <c r="AF484" s="126"/>
      <c r="AG484" s="126"/>
    </row>
    <row r="485" spans="1:33" s="52" customFormat="1" x14ac:dyDescent="0.25">
      <c r="A485" s="514"/>
      <c r="B485" s="511"/>
      <c r="C485" s="517"/>
      <c r="D485" s="577"/>
      <c r="E485" s="520"/>
      <c r="F485" s="132" t="s">
        <v>113</v>
      </c>
      <c r="G485" s="84"/>
      <c r="H485" s="133"/>
      <c r="I485" s="133">
        <v>755891</v>
      </c>
      <c r="J485" s="133"/>
      <c r="K485" s="133"/>
      <c r="L485" s="133"/>
      <c r="M485" s="133"/>
      <c r="N485" s="133"/>
      <c r="O485" s="133"/>
      <c r="P485" s="133"/>
      <c r="Q485" s="133"/>
      <c r="R485" s="133"/>
      <c r="S485" s="133"/>
      <c r="T485" s="133"/>
      <c r="U485" s="133"/>
      <c r="V485" s="133"/>
      <c r="W485" s="133"/>
      <c r="X485" s="133"/>
      <c r="Y485" s="133"/>
      <c r="Z485" s="133"/>
      <c r="AA485" s="133">
        <v>755891</v>
      </c>
      <c r="AB485" s="175"/>
      <c r="AC485" s="136">
        <v>9</v>
      </c>
      <c r="AD485" s="137">
        <v>660137.59</v>
      </c>
      <c r="AE485" s="136"/>
      <c r="AF485" s="126"/>
      <c r="AG485" s="126"/>
    </row>
    <row r="486" spans="1:33" s="52" customFormat="1" x14ac:dyDescent="0.25">
      <c r="A486" s="515"/>
      <c r="B486" s="512"/>
      <c r="C486" s="518"/>
      <c r="D486" s="578"/>
      <c r="E486" s="521"/>
      <c r="F486" s="134" t="s">
        <v>115</v>
      </c>
      <c r="G486" s="84"/>
      <c r="H486" s="133"/>
      <c r="I486" s="133"/>
      <c r="J486" s="133"/>
      <c r="K486" s="133" t="s">
        <v>771</v>
      </c>
      <c r="L486" s="133"/>
      <c r="M486" s="133"/>
      <c r="N486" s="133">
        <v>74544</v>
      </c>
      <c r="O486" s="133"/>
      <c r="P486" s="133">
        <v>74544</v>
      </c>
      <c r="Q486" s="133"/>
      <c r="R486" s="133"/>
      <c r="S486" s="133"/>
      <c r="T486" s="133"/>
      <c r="U486" s="133"/>
      <c r="V486" s="133"/>
      <c r="W486" s="133"/>
      <c r="X486" s="133"/>
      <c r="Y486" s="133"/>
      <c r="Z486" s="133"/>
      <c r="AA486" s="133">
        <v>74544</v>
      </c>
      <c r="AB486" s="175"/>
      <c r="AC486" s="136"/>
      <c r="AD486" s="137"/>
      <c r="AE486" s="136"/>
      <c r="AF486" s="126"/>
      <c r="AG486" s="126"/>
    </row>
    <row r="487" spans="1:33" s="52" customFormat="1" x14ac:dyDescent="0.25">
      <c r="A487" s="177"/>
      <c r="B487" s="105"/>
      <c r="C487" s="80"/>
      <c r="D487" s="284"/>
      <c r="E487" s="33"/>
      <c r="F487" s="282" t="s">
        <v>131</v>
      </c>
      <c r="G487" s="84"/>
      <c r="H487" s="133"/>
      <c r="I487" s="133"/>
      <c r="J487" s="133"/>
      <c r="K487" s="133"/>
      <c r="L487" s="133"/>
      <c r="M487" s="133"/>
      <c r="N487" s="133">
        <v>160000</v>
      </c>
      <c r="O487" s="133"/>
      <c r="P487" s="133"/>
      <c r="Q487" s="133"/>
      <c r="R487" s="133"/>
      <c r="S487" s="133"/>
      <c r="T487" s="133"/>
      <c r="U487" s="133"/>
      <c r="V487" s="133"/>
      <c r="W487" s="133"/>
      <c r="X487" s="133"/>
      <c r="Y487" s="133"/>
      <c r="Z487" s="133"/>
      <c r="AA487" s="133">
        <v>160000</v>
      </c>
      <c r="AB487" s="175"/>
      <c r="AC487" s="136"/>
      <c r="AD487" s="137"/>
      <c r="AE487" s="136"/>
      <c r="AF487" s="126"/>
      <c r="AG487" s="126"/>
    </row>
    <row r="488" spans="1:33" s="52" customFormat="1" x14ac:dyDescent="0.25">
      <c r="A488" s="181"/>
      <c r="B488" s="182" t="s">
        <v>16</v>
      </c>
      <c r="C488" s="183"/>
      <c r="D488" s="82"/>
      <c r="E488" s="82"/>
      <c r="F488" s="194"/>
      <c r="G488" s="143"/>
      <c r="H488" s="143"/>
      <c r="I488" s="143"/>
      <c r="J488" s="143"/>
      <c r="K488" s="143"/>
      <c r="L488" s="143"/>
      <c r="M488" s="143"/>
      <c r="N488" s="143"/>
      <c r="O488" s="143"/>
      <c r="P488" s="143"/>
      <c r="Q488" s="143"/>
      <c r="R488" s="143"/>
      <c r="S488" s="143"/>
      <c r="T488" s="143"/>
      <c r="U488" s="143"/>
      <c r="V488" s="143"/>
      <c r="W488" s="143"/>
      <c r="X488" s="143"/>
      <c r="Y488" s="143"/>
      <c r="Z488" s="143"/>
      <c r="AA488" s="144">
        <f>SUM(AA482:AA487)</f>
        <v>1527548</v>
      </c>
      <c r="AB488" s="145">
        <f>AA488/E482</f>
        <v>0.99999910968507089</v>
      </c>
      <c r="AC488" s="136"/>
      <c r="AD488" s="137"/>
      <c r="AE488" s="136"/>
      <c r="AF488" s="126"/>
      <c r="AG488" s="126"/>
    </row>
    <row r="489" spans="1:33" s="52" customFormat="1" x14ac:dyDescent="0.25">
      <c r="A489" s="513">
        <v>54</v>
      </c>
      <c r="B489" s="510" t="s">
        <v>216</v>
      </c>
      <c r="C489" s="516" t="s">
        <v>217</v>
      </c>
      <c r="D489" s="522" t="s">
        <v>950</v>
      </c>
      <c r="E489" s="519">
        <v>1526998.47</v>
      </c>
      <c r="F489" s="132" t="s">
        <v>21</v>
      </c>
      <c r="G489" s="84"/>
      <c r="H489" s="133"/>
      <c r="I489" s="133">
        <v>927046</v>
      </c>
      <c r="J489" s="133"/>
      <c r="K489" s="133"/>
      <c r="L489" s="133"/>
      <c r="M489" s="133"/>
      <c r="N489" s="133"/>
      <c r="O489" s="133"/>
      <c r="P489" s="133"/>
      <c r="Q489" s="133"/>
      <c r="R489" s="133"/>
      <c r="S489" s="133"/>
      <c r="T489" s="133"/>
      <c r="U489" s="133"/>
      <c r="V489" s="133"/>
      <c r="W489" s="133"/>
      <c r="X489" s="133"/>
      <c r="Y489" s="133"/>
      <c r="Z489" s="133"/>
      <c r="AA489" s="133">
        <f t="shared" ref="AA489:AA494" si="9">G489+H489+I489+J489+K489+L489+M489+N489</f>
        <v>927046</v>
      </c>
      <c r="AB489" s="175"/>
      <c r="AC489" s="136">
        <v>10</v>
      </c>
      <c r="AD489" s="137">
        <v>894678.09</v>
      </c>
      <c r="AE489" s="136"/>
      <c r="AF489" s="126"/>
      <c r="AG489" s="126"/>
    </row>
    <row r="490" spans="1:33" s="52" customFormat="1" x14ac:dyDescent="0.25">
      <c r="A490" s="514"/>
      <c r="B490" s="511"/>
      <c r="C490" s="517"/>
      <c r="D490" s="577"/>
      <c r="E490" s="520"/>
      <c r="F490" s="132" t="s">
        <v>122</v>
      </c>
      <c r="G490" s="84"/>
      <c r="H490" s="133"/>
      <c r="I490" s="133">
        <v>262986</v>
      </c>
      <c r="J490" s="133"/>
      <c r="K490" s="133"/>
      <c r="L490" s="133"/>
      <c r="M490" s="133"/>
      <c r="N490" s="133"/>
      <c r="O490" s="133"/>
      <c r="P490" s="133"/>
      <c r="Q490" s="133"/>
      <c r="R490" s="133"/>
      <c r="S490" s="133"/>
      <c r="T490" s="133"/>
      <c r="U490" s="133"/>
      <c r="V490" s="133"/>
      <c r="W490" s="133"/>
      <c r="X490" s="133"/>
      <c r="Y490" s="133"/>
      <c r="Z490" s="133"/>
      <c r="AA490" s="133">
        <f t="shared" si="9"/>
        <v>262986</v>
      </c>
      <c r="AB490" s="175"/>
      <c r="AC490" s="136">
        <v>3</v>
      </c>
      <c r="AD490" s="137">
        <v>164660</v>
      </c>
      <c r="AE490" s="136"/>
      <c r="AF490" s="126"/>
      <c r="AG490" s="126"/>
    </row>
    <row r="491" spans="1:33" s="52" customFormat="1" x14ac:dyDescent="0.25">
      <c r="A491" s="514"/>
      <c r="B491" s="511"/>
      <c r="C491" s="517"/>
      <c r="D491" s="577"/>
      <c r="E491" s="520"/>
      <c r="F491" s="132" t="s">
        <v>35</v>
      </c>
      <c r="G491" s="84"/>
      <c r="H491" s="133"/>
      <c r="I491" s="133">
        <v>229820</v>
      </c>
      <c r="J491" s="133"/>
      <c r="K491" s="133"/>
      <c r="L491" s="133"/>
      <c r="M491" s="133"/>
      <c r="N491" s="133"/>
      <c r="O491" s="133"/>
      <c r="P491" s="133"/>
      <c r="Q491" s="133"/>
      <c r="R491" s="133">
        <v>99275</v>
      </c>
      <c r="S491" s="133"/>
      <c r="T491" s="133"/>
      <c r="U491" s="133"/>
      <c r="V491" s="133"/>
      <c r="W491" s="133"/>
      <c r="X491" s="133"/>
      <c r="Y491" s="133"/>
      <c r="Z491" s="133"/>
      <c r="AA491" s="133">
        <f t="shared" si="9"/>
        <v>229820</v>
      </c>
      <c r="AB491" s="175"/>
      <c r="AC491" s="136">
        <v>6</v>
      </c>
      <c r="AD491" s="137">
        <v>327709.5</v>
      </c>
      <c r="AE491" s="136" t="s">
        <v>1459</v>
      </c>
      <c r="AF491" s="126"/>
      <c r="AG491" s="126"/>
    </row>
    <row r="492" spans="1:33" s="52" customFormat="1" x14ac:dyDescent="0.25">
      <c r="A492" s="514"/>
      <c r="B492" s="511"/>
      <c r="C492" s="517"/>
      <c r="D492" s="577"/>
      <c r="E492" s="520"/>
      <c r="F492" s="132" t="s">
        <v>112</v>
      </c>
      <c r="G492" s="84"/>
      <c r="H492" s="133"/>
      <c r="I492" s="133">
        <v>43480</v>
      </c>
      <c r="J492" s="133"/>
      <c r="K492" s="133"/>
      <c r="L492" s="133"/>
      <c r="M492" s="133"/>
      <c r="N492" s="133"/>
      <c r="O492" s="133"/>
      <c r="P492" s="133"/>
      <c r="Q492" s="133"/>
      <c r="R492" s="133"/>
      <c r="S492" s="133"/>
      <c r="T492" s="133"/>
      <c r="U492" s="133"/>
      <c r="V492" s="133"/>
      <c r="W492" s="133"/>
      <c r="X492" s="133"/>
      <c r="Y492" s="133"/>
      <c r="Z492" s="133"/>
      <c r="AA492" s="133">
        <f t="shared" si="9"/>
        <v>43480</v>
      </c>
      <c r="AB492" s="175"/>
      <c r="AC492" s="136">
        <v>1</v>
      </c>
      <c r="AD492" s="137">
        <v>43470</v>
      </c>
      <c r="AE492" s="136"/>
      <c r="AF492" s="126"/>
      <c r="AG492" s="126"/>
    </row>
    <row r="493" spans="1:33" s="52" customFormat="1" x14ac:dyDescent="0.25">
      <c r="A493" s="514"/>
      <c r="B493" s="511"/>
      <c r="C493" s="517"/>
      <c r="D493" s="577"/>
      <c r="E493" s="520"/>
      <c r="F493" s="132" t="s">
        <v>218</v>
      </c>
      <c r="G493" s="84"/>
      <c r="H493" s="133"/>
      <c r="I493" s="133">
        <v>38821</v>
      </c>
      <c r="J493" s="133"/>
      <c r="K493" s="133"/>
      <c r="L493" s="133"/>
      <c r="M493" s="133"/>
      <c r="N493" s="133"/>
      <c r="O493" s="133"/>
      <c r="P493" s="133"/>
      <c r="Q493" s="133"/>
      <c r="R493" s="133"/>
      <c r="S493" s="133"/>
      <c r="T493" s="133"/>
      <c r="U493" s="133"/>
      <c r="V493" s="133"/>
      <c r="W493" s="133"/>
      <c r="X493" s="133"/>
      <c r="Y493" s="133"/>
      <c r="Z493" s="133"/>
      <c r="AA493" s="133">
        <f t="shared" si="9"/>
        <v>38821</v>
      </c>
      <c r="AB493" s="175"/>
      <c r="AC493" s="136">
        <v>1</v>
      </c>
      <c r="AD493" s="137">
        <v>37884.370000000003</v>
      </c>
      <c r="AE493" s="136"/>
      <c r="AF493" s="126"/>
      <c r="AG493" s="126"/>
    </row>
    <row r="494" spans="1:33" s="52" customFormat="1" x14ac:dyDescent="0.25">
      <c r="A494" s="515"/>
      <c r="B494" s="512"/>
      <c r="C494" s="518"/>
      <c r="D494" s="578"/>
      <c r="E494" s="521"/>
      <c r="F494" s="132" t="s">
        <v>76</v>
      </c>
      <c r="G494" s="84"/>
      <c r="H494" s="133"/>
      <c r="I494" s="133">
        <v>24845</v>
      </c>
      <c r="J494" s="133"/>
      <c r="K494" s="133"/>
      <c r="L494" s="133"/>
      <c r="M494" s="133"/>
      <c r="N494" s="133"/>
      <c r="O494" s="133"/>
      <c r="P494" s="133"/>
      <c r="Q494" s="133"/>
      <c r="R494" s="133"/>
      <c r="S494" s="133"/>
      <c r="T494" s="133"/>
      <c r="U494" s="133"/>
      <c r="V494" s="133"/>
      <c r="W494" s="133"/>
      <c r="X494" s="133"/>
      <c r="Y494" s="133"/>
      <c r="Z494" s="133"/>
      <c r="AA494" s="133">
        <f t="shared" si="9"/>
        <v>24845</v>
      </c>
      <c r="AB494" s="175"/>
      <c r="AC494" s="136">
        <v>1</v>
      </c>
      <c r="AD494" s="137">
        <v>24845</v>
      </c>
      <c r="AE494" s="136"/>
      <c r="AF494" s="126"/>
      <c r="AG494" s="126"/>
    </row>
    <row r="495" spans="1:33" s="52" customFormat="1" x14ac:dyDescent="0.25">
      <c r="A495" s="181"/>
      <c r="B495" s="182" t="s">
        <v>16</v>
      </c>
      <c r="C495" s="183"/>
      <c r="D495" s="82"/>
      <c r="E495" s="82"/>
      <c r="F495" s="184"/>
      <c r="G495" s="143"/>
      <c r="H495" s="143"/>
      <c r="I495" s="143"/>
      <c r="J495" s="143"/>
      <c r="K495" s="143"/>
      <c r="L495" s="143"/>
      <c r="M495" s="143"/>
      <c r="N495" s="143"/>
      <c r="O495" s="143"/>
      <c r="P495" s="143"/>
      <c r="Q495" s="143"/>
      <c r="R495" s="143"/>
      <c r="S495" s="143"/>
      <c r="T495" s="143"/>
      <c r="U495" s="143"/>
      <c r="V495" s="143"/>
      <c r="W495" s="143"/>
      <c r="X495" s="143"/>
      <c r="Y495" s="143"/>
      <c r="Z495" s="143"/>
      <c r="AA495" s="144">
        <f>SUM(AA489:AA494)</f>
        <v>1526998</v>
      </c>
      <c r="AB495" s="145">
        <f>AA495/E489</f>
        <v>0.99999969220663332</v>
      </c>
      <c r="AC495" s="136"/>
      <c r="AD495" s="137"/>
      <c r="AE495" s="136"/>
      <c r="AF495" s="126"/>
      <c r="AG495" s="126"/>
    </row>
    <row r="496" spans="1:33" s="52" customFormat="1" x14ac:dyDescent="0.25">
      <c r="A496" s="513">
        <v>55</v>
      </c>
      <c r="B496" s="510" t="s">
        <v>220</v>
      </c>
      <c r="C496" s="516" t="s">
        <v>212</v>
      </c>
      <c r="D496" s="522" t="s">
        <v>951</v>
      </c>
      <c r="E496" s="519">
        <v>1529879.4500000002</v>
      </c>
      <c r="F496" s="132" t="s">
        <v>46</v>
      </c>
      <c r="G496" s="84"/>
      <c r="H496" s="133"/>
      <c r="I496" s="133">
        <v>45000</v>
      </c>
      <c r="J496" s="133"/>
      <c r="K496" s="133"/>
      <c r="L496" s="133"/>
      <c r="M496" s="134">
        <v>45000</v>
      </c>
      <c r="N496" s="133"/>
      <c r="O496" s="133"/>
      <c r="P496" s="133"/>
      <c r="Q496" s="133"/>
      <c r="R496" s="133"/>
      <c r="S496" s="133">
        <v>15000</v>
      </c>
      <c r="T496" s="133"/>
      <c r="U496" s="133"/>
      <c r="V496" s="133"/>
      <c r="W496" s="133"/>
      <c r="X496" s="133"/>
      <c r="Y496" s="133"/>
      <c r="Z496" s="133"/>
      <c r="AA496" s="133">
        <v>45000</v>
      </c>
      <c r="AB496" s="175"/>
      <c r="AC496" s="136">
        <v>2</v>
      </c>
      <c r="AD496" s="137">
        <v>30000</v>
      </c>
      <c r="AE496" s="136"/>
      <c r="AF496" s="126"/>
      <c r="AG496" s="126"/>
    </row>
    <row r="497" spans="1:33" s="52" customFormat="1" x14ac:dyDescent="0.25">
      <c r="A497" s="514"/>
      <c r="B497" s="511"/>
      <c r="C497" s="517"/>
      <c r="D497" s="577"/>
      <c r="E497" s="520"/>
      <c r="F497" s="132" t="s">
        <v>219</v>
      </c>
      <c r="G497" s="84"/>
      <c r="H497" s="133"/>
      <c r="I497" s="133"/>
      <c r="J497" s="133">
        <v>210923.83</v>
      </c>
      <c r="K497" s="133"/>
      <c r="L497" s="133"/>
      <c r="M497" s="134"/>
      <c r="N497" s="133"/>
      <c r="O497" s="133"/>
      <c r="P497" s="133"/>
      <c r="Q497" s="133"/>
      <c r="R497" s="133"/>
      <c r="S497" s="133"/>
      <c r="T497" s="133"/>
      <c r="U497" s="133"/>
      <c r="V497" s="133"/>
      <c r="W497" s="133"/>
      <c r="X497" s="133"/>
      <c r="Y497" s="133"/>
      <c r="Z497" s="133"/>
      <c r="AA497" s="133">
        <v>210923.83</v>
      </c>
      <c r="AB497" s="175"/>
      <c r="AC497" s="136">
        <v>6</v>
      </c>
      <c r="AD497" s="137">
        <v>210923</v>
      </c>
      <c r="AE497" s="136" t="s">
        <v>1460</v>
      </c>
      <c r="AF497" s="126"/>
      <c r="AG497" s="126"/>
    </row>
    <row r="498" spans="1:33" s="52" customFormat="1" x14ac:dyDescent="0.25">
      <c r="A498" s="514"/>
      <c r="B498" s="511"/>
      <c r="C498" s="517"/>
      <c r="D498" s="577"/>
      <c r="E498" s="520"/>
      <c r="F498" s="132" t="s">
        <v>48</v>
      </c>
      <c r="G498" s="84"/>
      <c r="H498" s="133"/>
      <c r="I498" s="133">
        <v>100000</v>
      </c>
      <c r="J498" s="133"/>
      <c r="K498" s="133"/>
      <c r="L498" s="133"/>
      <c r="M498" s="133"/>
      <c r="N498" s="133"/>
      <c r="O498" s="133"/>
      <c r="P498" s="133"/>
      <c r="Q498" s="133"/>
      <c r="R498" s="133"/>
      <c r="S498" s="133"/>
      <c r="T498" s="133"/>
      <c r="U498" s="133"/>
      <c r="V498" s="133"/>
      <c r="W498" s="133"/>
      <c r="X498" s="133"/>
      <c r="Y498" s="133"/>
      <c r="Z498" s="133"/>
      <c r="AA498" s="133">
        <v>100000</v>
      </c>
      <c r="AB498" s="175"/>
      <c r="AC498" s="136">
        <v>2</v>
      </c>
      <c r="AD498" s="137">
        <v>100000</v>
      </c>
      <c r="AE498" s="136"/>
      <c r="AF498" s="126"/>
      <c r="AG498" s="126"/>
    </row>
    <row r="499" spans="1:33" s="52" customFormat="1" x14ac:dyDescent="0.25">
      <c r="A499" s="514"/>
      <c r="B499" s="511"/>
      <c r="C499" s="517"/>
      <c r="D499" s="577"/>
      <c r="E499" s="520"/>
      <c r="F499" s="132" t="s">
        <v>221</v>
      </c>
      <c r="G499" s="84"/>
      <c r="H499" s="133"/>
      <c r="I499" s="133">
        <v>180000</v>
      </c>
      <c r="J499" s="133"/>
      <c r="K499" s="133"/>
      <c r="L499" s="133"/>
      <c r="M499" s="133">
        <v>61975.48</v>
      </c>
      <c r="N499" s="133"/>
      <c r="O499" s="133"/>
      <c r="P499" s="133"/>
      <c r="Q499" s="133"/>
      <c r="R499" s="133"/>
      <c r="S499" s="133">
        <v>23054.98</v>
      </c>
      <c r="T499" s="133"/>
      <c r="U499" s="133"/>
      <c r="V499" s="133"/>
      <c r="W499" s="133"/>
      <c r="X499" s="133"/>
      <c r="Y499" s="133"/>
      <c r="Z499" s="133"/>
      <c r="AA499" s="133">
        <v>180000</v>
      </c>
      <c r="AB499" s="175"/>
      <c r="AC499" s="136">
        <v>3</v>
      </c>
      <c r="AD499" s="137">
        <v>156945.01999999999</v>
      </c>
      <c r="AE499" s="136"/>
      <c r="AF499" s="126"/>
      <c r="AG499" s="126"/>
    </row>
    <row r="500" spans="1:33" s="52" customFormat="1" x14ac:dyDescent="0.25">
      <c r="A500" s="514"/>
      <c r="B500" s="511"/>
      <c r="C500" s="517"/>
      <c r="D500" s="577"/>
      <c r="E500" s="520"/>
      <c r="F500" s="132" t="s">
        <v>76</v>
      </c>
      <c r="G500" s="84"/>
      <c r="H500" s="133"/>
      <c r="I500" s="133"/>
      <c r="J500" s="133">
        <v>75000</v>
      </c>
      <c r="K500" s="133"/>
      <c r="L500" s="133"/>
      <c r="M500" s="133">
        <v>75000</v>
      </c>
      <c r="N500" s="133"/>
      <c r="O500" s="133"/>
      <c r="P500" s="133"/>
      <c r="Q500" s="133"/>
      <c r="R500" s="133"/>
      <c r="S500" s="133">
        <v>25686.25</v>
      </c>
      <c r="T500" s="133"/>
      <c r="U500" s="133"/>
      <c r="V500" s="133"/>
      <c r="W500" s="133"/>
      <c r="X500" s="133"/>
      <c r="Y500" s="133"/>
      <c r="Z500" s="133"/>
      <c r="AA500" s="133">
        <v>75000</v>
      </c>
      <c r="AB500" s="175"/>
      <c r="AC500" s="136">
        <v>2</v>
      </c>
      <c r="AD500" s="137">
        <v>49313.75</v>
      </c>
      <c r="AE500" s="136"/>
      <c r="AF500" s="126"/>
      <c r="AG500" s="126"/>
    </row>
    <row r="501" spans="1:33" s="52" customFormat="1" x14ac:dyDescent="0.25">
      <c r="A501" s="514"/>
      <c r="B501" s="511"/>
      <c r="C501" s="517"/>
      <c r="D501" s="577"/>
      <c r="E501" s="520"/>
      <c r="F501" s="132" t="s">
        <v>222</v>
      </c>
      <c r="G501" s="84"/>
      <c r="H501" s="133"/>
      <c r="I501" s="133">
        <v>836938.19</v>
      </c>
      <c r="J501" s="133"/>
      <c r="K501" s="133"/>
      <c r="L501" s="133"/>
      <c r="M501" s="133">
        <v>273288.31400000001</v>
      </c>
      <c r="N501" s="133"/>
      <c r="O501" s="133"/>
      <c r="P501" s="133"/>
      <c r="Q501" s="133"/>
      <c r="R501" s="133"/>
      <c r="S501" s="133"/>
      <c r="T501" s="133"/>
      <c r="U501" s="133"/>
      <c r="V501" s="133"/>
      <c r="W501" s="133"/>
      <c r="X501" s="133"/>
      <c r="Y501" s="133"/>
      <c r="Z501" s="133"/>
      <c r="AA501" s="133">
        <v>836938.19</v>
      </c>
      <c r="AB501" s="175"/>
      <c r="AC501" s="136">
        <v>14</v>
      </c>
      <c r="AD501" s="137">
        <v>836937.21</v>
      </c>
      <c r="AE501" s="136" t="s">
        <v>1461</v>
      </c>
      <c r="AF501" s="126"/>
      <c r="AG501" s="126"/>
    </row>
    <row r="502" spans="1:33" s="52" customFormat="1" x14ac:dyDescent="0.25">
      <c r="A502" s="514"/>
      <c r="B502" s="511"/>
      <c r="C502" s="517"/>
      <c r="D502" s="577"/>
      <c r="E502" s="520"/>
      <c r="F502" s="132" t="s">
        <v>35</v>
      </c>
      <c r="G502" s="84"/>
      <c r="H502" s="133"/>
      <c r="I502" s="133"/>
      <c r="J502" s="133"/>
      <c r="K502" s="133"/>
      <c r="L502" s="133"/>
      <c r="M502" s="133"/>
      <c r="N502" s="133"/>
      <c r="O502" s="133"/>
      <c r="P502" s="133"/>
      <c r="Q502" s="133"/>
      <c r="R502" s="133"/>
      <c r="S502" s="133">
        <v>62017.43</v>
      </c>
      <c r="T502" s="133"/>
      <c r="U502" s="133"/>
      <c r="V502" s="133"/>
      <c r="W502" s="133"/>
      <c r="X502" s="133"/>
      <c r="Y502" s="133"/>
      <c r="Z502" s="133"/>
      <c r="AA502" s="133">
        <v>62017.43</v>
      </c>
      <c r="AB502" s="175"/>
      <c r="AC502" s="136"/>
      <c r="AD502" s="137"/>
      <c r="AE502" s="136"/>
      <c r="AF502" s="126"/>
      <c r="AG502" s="126"/>
    </row>
    <row r="503" spans="1:33" s="52" customFormat="1" x14ac:dyDescent="0.25">
      <c r="A503" s="515"/>
      <c r="B503" s="512"/>
      <c r="C503" s="518"/>
      <c r="D503" s="578"/>
      <c r="E503" s="521"/>
      <c r="F503" s="132" t="s">
        <v>206</v>
      </c>
      <c r="G503" s="84"/>
      <c r="H503" s="133"/>
      <c r="I503" s="133"/>
      <c r="J503" s="133"/>
      <c r="K503" s="133"/>
      <c r="L503" s="133"/>
      <c r="M503" s="133"/>
      <c r="N503" s="133"/>
      <c r="O503" s="133"/>
      <c r="P503" s="133"/>
      <c r="Q503" s="133"/>
      <c r="R503" s="133"/>
      <c r="S503" s="133">
        <v>20000</v>
      </c>
      <c r="T503" s="133"/>
      <c r="U503" s="133"/>
      <c r="V503" s="133"/>
      <c r="W503" s="133"/>
      <c r="X503" s="133"/>
      <c r="Y503" s="133"/>
      <c r="Z503" s="133"/>
      <c r="AA503" s="133">
        <v>20000</v>
      </c>
      <c r="AB503" s="175"/>
      <c r="AC503" s="136"/>
      <c r="AD503" s="137"/>
      <c r="AE503" s="136"/>
      <c r="AF503" s="126"/>
      <c r="AG503" s="126"/>
    </row>
    <row r="504" spans="1:33" s="52" customFormat="1" x14ac:dyDescent="0.25">
      <c r="A504" s="181"/>
      <c r="B504" s="182" t="s">
        <v>16</v>
      </c>
      <c r="C504" s="183"/>
      <c r="D504" s="82"/>
      <c r="E504" s="82"/>
      <c r="F504" s="184"/>
      <c r="G504" s="143"/>
      <c r="H504" s="143"/>
      <c r="I504" s="143"/>
      <c r="J504" s="143"/>
      <c r="K504" s="143"/>
      <c r="L504" s="143"/>
      <c r="M504" s="143"/>
      <c r="N504" s="143"/>
      <c r="O504" s="143"/>
      <c r="P504" s="143"/>
      <c r="Q504" s="143"/>
      <c r="R504" s="143"/>
      <c r="S504" s="143"/>
      <c r="T504" s="143"/>
      <c r="U504" s="143"/>
      <c r="V504" s="143"/>
      <c r="W504" s="143"/>
      <c r="X504" s="143"/>
      <c r="Y504" s="143"/>
      <c r="Z504" s="143"/>
      <c r="AA504" s="144">
        <f>SUM(AA496:AA503)</f>
        <v>1529879.45</v>
      </c>
      <c r="AB504" s="145">
        <f>AA504/E496</f>
        <v>0.99999999999999989</v>
      </c>
      <c r="AC504" s="136"/>
      <c r="AD504" s="137"/>
      <c r="AE504" s="136"/>
      <c r="AF504" s="126"/>
      <c r="AG504" s="126"/>
    </row>
    <row r="505" spans="1:33" s="52" customFormat="1" x14ac:dyDescent="0.25">
      <c r="A505" s="513">
        <v>56</v>
      </c>
      <c r="B505" s="510" t="s">
        <v>224</v>
      </c>
      <c r="C505" s="516" t="s">
        <v>212</v>
      </c>
      <c r="D505" s="522" t="s">
        <v>952</v>
      </c>
      <c r="E505" s="519">
        <v>973373.05</v>
      </c>
      <c r="F505" s="132" t="s">
        <v>1028</v>
      </c>
      <c r="G505" s="84"/>
      <c r="H505" s="133"/>
      <c r="I505" s="133"/>
      <c r="J505" s="133">
        <v>178935.24</v>
      </c>
      <c r="K505" s="133"/>
      <c r="L505" s="133"/>
      <c r="M505" s="133"/>
      <c r="N505" s="133"/>
      <c r="O505" s="133"/>
      <c r="P505" s="133"/>
      <c r="Q505" s="133"/>
      <c r="R505" s="133">
        <v>163935.24</v>
      </c>
      <c r="S505" s="133"/>
      <c r="T505" s="133"/>
      <c r="U505" s="133"/>
      <c r="V505" s="133"/>
      <c r="W505" s="133"/>
      <c r="X505" s="133"/>
      <c r="Y505" s="133"/>
      <c r="Z505" s="133"/>
      <c r="AA505" s="133">
        <f>G505+H505+I505+J505+K505+L505+M505+N505</f>
        <v>178935.24</v>
      </c>
      <c r="AB505" s="175"/>
      <c r="AC505" s="136">
        <v>1</v>
      </c>
      <c r="AD505" s="137">
        <v>15000</v>
      </c>
      <c r="AE505" s="136" t="s">
        <v>1165</v>
      </c>
      <c r="AF505" s="126"/>
      <c r="AG505" s="126"/>
    </row>
    <row r="506" spans="1:33" s="52" customFormat="1" x14ac:dyDescent="0.25">
      <c r="A506" s="514"/>
      <c r="B506" s="511"/>
      <c r="C506" s="517"/>
      <c r="D506" s="577"/>
      <c r="E506" s="520"/>
      <c r="F506" s="132" t="s">
        <v>1029</v>
      </c>
      <c r="G506" s="84"/>
      <c r="H506" s="133"/>
      <c r="I506" s="133"/>
      <c r="J506" s="133">
        <v>249733</v>
      </c>
      <c r="K506" s="133"/>
      <c r="L506" s="133"/>
      <c r="M506" s="133"/>
      <c r="N506" s="133"/>
      <c r="O506" s="133"/>
      <c r="P506" s="133"/>
      <c r="Q506" s="133"/>
      <c r="R506" s="133">
        <v>100862</v>
      </c>
      <c r="S506" s="133"/>
      <c r="T506" s="133"/>
      <c r="U506" s="133"/>
      <c r="V506" s="133"/>
      <c r="W506" s="133"/>
      <c r="X506" s="133"/>
      <c r="Y506" s="133"/>
      <c r="Z506" s="133"/>
      <c r="AA506" s="133">
        <f>G506+H506+I506+J506+K506+L506+M506+N506</f>
        <v>249733</v>
      </c>
      <c r="AB506" s="175"/>
      <c r="AC506" s="136">
        <v>3</v>
      </c>
      <c r="AD506" s="137">
        <v>148871</v>
      </c>
      <c r="AE506" s="136" t="s">
        <v>1360</v>
      </c>
      <c r="AF506" s="126"/>
      <c r="AG506" s="126"/>
    </row>
    <row r="507" spans="1:33" s="52" customFormat="1" x14ac:dyDescent="0.25">
      <c r="A507" s="514"/>
      <c r="B507" s="511"/>
      <c r="C507" s="517"/>
      <c r="D507" s="577"/>
      <c r="E507" s="520"/>
      <c r="F507" s="132" t="s">
        <v>1030</v>
      </c>
      <c r="G507" s="84"/>
      <c r="H507" s="133"/>
      <c r="I507" s="133"/>
      <c r="J507" s="133">
        <v>89409</v>
      </c>
      <c r="K507" s="133"/>
      <c r="L507" s="133"/>
      <c r="M507" s="133"/>
      <c r="N507" s="133"/>
      <c r="O507" s="133"/>
      <c r="P507" s="133"/>
      <c r="Q507" s="133"/>
      <c r="R507" s="133">
        <v>89409</v>
      </c>
      <c r="S507" s="133"/>
      <c r="T507" s="133"/>
      <c r="U507" s="133"/>
      <c r="V507" s="133"/>
      <c r="W507" s="133"/>
      <c r="X507" s="133"/>
      <c r="Y507" s="133"/>
      <c r="Z507" s="133"/>
      <c r="AA507" s="133">
        <f>G507+H507+I507+J507+K507+L507+M507+N507</f>
        <v>89409</v>
      </c>
      <c r="AB507" s="175"/>
      <c r="AC507" s="136"/>
      <c r="AD507" s="137"/>
      <c r="AE507" s="136"/>
      <c r="AF507" s="126"/>
      <c r="AG507" s="126"/>
    </row>
    <row r="508" spans="1:33" s="52" customFormat="1" x14ac:dyDescent="0.25">
      <c r="A508" s="514"/>
      <c r="B508" s="511"/>
      <c r="C508" s="517"/>
      <c r="D508" s="577"/>
      <c r="E508" s="520"/>
      <c r="F508" s="132" t="s">
        <v>1031</v>
      </c>
      <c r="G508" s="84"/>
      <c r="H508" s="133"/>
      <c r="I508" s="133"/>
      <c r="J508" s="133">
        <v>410000</v>
      </c>
      <c r="K508" s="133"/>
      <c r="L508" s="133"/>
      <c r="M508" s="133"/>
      <c r="N508" s="133"/>
      <c r="O508" s="133"/>
      <c r="P508" s="133"/>
      <c r="Q508" s="133"/>
      <c r="R508" s="133">
        <v>143660</v>
      </c>
      <c r="S508" s="133"/>
      <c r="T508" s="133"/>
      <c r="U508" s="133"/>
      <c r="V508" s="133"/>
      <c r="W508" s="133"/>
      <c r="X508" s="133"/>
      <c r="Y508" s="133"/>
      <c r="Z508" s="133"/>
      <c r="AA508" s="133">
        <f>G508+H508+I508+J508+K508+L508+M508+N508</f>
        <v>410000</v>
      </c>
      <c r="AB508" s="175"/>
      <c r="AC508" s="136">
        <v>4</v>
      </c>
      <c r="AD508" s="137">
        <v>266340</v>
      </c>
      <c r="AE508" s="136" t="s">
        <v>1361</v>
      </c>
      <c r="AF508" s="126"/>
      <c r="AG508" s="126"/>
    </row>
    <row r="509" spans="1:33" s="52" customFormat="1" x14ac:dyDescent="0.25">
      <c r="A509" s="515"/>
      <c r="B509" s="512"/>
      <c r="C509" s="518"/>
      <c r="D509" s="578"/>
      <c r="E509" s="521"/>
      <c r="F509" s="132" t="s">
        <v>1032</v>
      </c>
      <c r="G509" s="84"/>
      <c r="H509" s="133"/>
      <c r="I509" s="133"/>
      <c r="J509" s="133">
        <v>45281.8</v>
      </c>
      <c r="K509" s="133"/>
      <c r="L509" s="133"/>
      <c r="M509" s="133"/>
      <c r="N509" s="133"/>
      <c r="O509" s="133"/>
      <c r="P509" s="133"/>
      <c r="Q509" s="133"/>
      <c r="R509" s="133">
        <v>45281.8</v>
      </c>
      <c r="S509" s="133"/>
      <c r="T509" s="133"/>
      <c r="U509" s="133"/>
      <c r="V509" s="133"/>
      <c r="W509" s="133"/>
      <c r="X509" s="133"/>
      <c r="Y509" s="133"/>
      <c r="Z509" s="133"/>
      <c r="AA509" s="133">
        <f>G509+H509+I509+J509+K509+L509+M509+N509</f>
        <v>45281.8</v>
      </c>
      <c r="AB509" s="175"/>
      <c r="AC509" s="136"/>
      <c r="AD509" s="137"/>
      <c r="AE509" s="136"/>
      <c r="AF509" s="126"/>
      <c r="AG509" s="126"/>
    </row>
    <row r="510" spans="1:33" s="52" customFormat="1" x14ac:dyDescent="0.25">
      <c r="A510" s="181"/>
      <c r="B510" s="182" t="s">
        <v>16</v>
      </c>
      <c r="C510" s="183"/>
      <c r="D510" s="82"/>
      <c r="E510" s="82"/>
      <c r="F510" s="184"/>
      <c r="G510" s="143"/>
      <c r="H510" s="143"/>
      <c r="I510" s="143"/>
      <c r="J510" s="143"/>
      <c r="K510" s="143"/>
      <c r="L510" s="143"/>
      <c r="M510" s="143"/>
      <c r="N510" s="143"/>
      <c r="O510" s="143"/>
      <c r="P510" s="143"/>
      <c r="Q510" s="143"/>
      <c r="R510" s="143"/>
      <c r="S510" s="143"/>
      <c r="T510" s="143"/>
      <c r="U510" s="143"/>
      <c r="V510" s="143"/>
      <c r="W510" s="143"/>
      <c r="X510" s="143"/>
      <c r="Y510" s="143"/>
      <c r="Z510" s="143"/>
      <c r="AA510" s="144">
        <f>SUM(AA505:AA509)</f>
        <v>973359.04</v>
      </c>
      <c r="AB510" s="145">
        <f>AA510/E505</f>
        <v>0.99998560675169712</v>
      </c>
      <c r="AC510" s="136"/>
      <c r="AD510" s="137"/>
      <c r="AE510" s="136"/>
      <c r="AF510" s="126"/>
      <c r="AG510" s="126"/>
    </row>
    <row r="511" spans="1:33" s="52" customFormat="1" x14ac:dyDescent="0.25">
      <c r="A511" s="513">
        <v>57</v>
      </c>
      <c r="B511" s="510" t="s">
        <v>225</v>
      </c>
      <c r="C511" s="516" t="s">
        <v>212</v>
      </c>
      <c r="D511" s="522" t="s">
        <v>953</v>
      </c>
      <c r="E511" s="519">
        <v>1569776</v>
      </c>
      <c r="F511" s="132" t="s">
        <v>24</v>
      </c>
      <c r="G511" s="84"/>
      <c r="H511" s="286"/>
      <c r="I511" s="133"/>
      <c r="J511" s="134">
        <v>90000</v>
      </c>
      <c r="K511" s="133"/>
      <c r="L511" s="133"/>
      <c r="M511" s="133"/>
      <c r="N511" s="133"/>
      <c r="O511" s="133"/>
      <c r="P511" s="133">
        <v>90000</v>
      </c>
      <c r="Q511" s="133"/>
      <c r="R511" s="133"/>
      <c r="S511" s="133"/>
      <c r="T511" s="133"/>
      <c r="U511" s="133"/>
      <c r="V511" s="133"/>
      <c r="W511" s="133"/>
      <c r="X511" s="133"/>
      <c r="Y511" s="133"/>
      <c r="Z511" s="133"/>
      <c r="AA511" s="133">
        <v>90000</v>
      </c>
      <c r="AB511" s="175"/>
      <c r="AC511" s="136"/>
      <c r="AD511" s="137"/>
      <c r="AE511" s="136"/>
      <c r="AF511" s="126"/>
      <c r="AG511" s="126"/>
    </row>
    <row r="512" spans="1:33" s="52" customFormat="1" x14ac:dyDescent="0.25">
      <c r="A512" s="514"/>
      <c r="B512" s="511"/>
      <c r="C512" s="517"/>
      <c r="D512" s="577"/>
      <c r="E512" s="520"/>
      <c r="F512" s="132" t="s">
        <v>47</v>
      </c>
      <c r="G512" s="84"/>
      <c r="H512" s="286"/>
      <c r="I512" s="133"/>
      <c r="J512" s="134">
        <v>160000</v>
      </c>
      <c r="K512" s="133"/>
      <c r="L512" s="133"/>
      <c r="M512" s="133"/>
      <c r="N512" s="133"/>
      <c r="O512" s="133"/>
      <c r="P512" s="133">
        <v>40000</v>
      </c>
      <c r="Q512" s="133"/>
      <c r="R512" s="133"/>
      <c r="S512" s="133"/>
      <c r="T512" s="133"/>
      <c r="U512" s="133"/>
      <c r="V512" s="133"/>
      <c r="W512" s="133"/>
      <c r="X512" s="133"/>
      <c r="Y512" s="133"/>
      <c r="Z512" s="133"/>
      <c r="AA512" s="133">
        <v>160000</v>
      </c>
      <c r="AB512" s="175"/>
      <c r="AC512" s="136">
        <v>3</v>
      </c>
      <c r="AD512" s="137">
        <v>120000</v>
      </c>
      <c r="AE512" s="136"/>
      <c r="AF512" s="126"/>
      <c r="AG512" s="126"/>
    </row>
    <row r="513" spans="1:33" s="52" customFormat="1" x14ac:dyDescent="0.25">
      <c r="A513" s="514"/>
      <c r="B513" s="511"/>
      <c r="C513" s="517"/>
      <c r="D513" s="577"/>
      <c r="E513" s="520"/>
      <c r="F513" s="132" t="s">
        <v>48</v>
      </c>
      <c r="G513" s="84"/>
      <c r="H513" s="286"/>
      <c r="I513" s="133"/>
      <c r="J513" s="133">
        <v>140000</v>
      </c>
      <c r="K513" s="133"/>
      <c r="L513" s="133"/>
      <c r="M513" s="133"/>
      <c r="N513" s="133"/>
      <c r="O513" s="133"/>
      <c r="P513" s="133"/>
      <c r="Q513" s="133"/>
      <c r="R513" s="133"/>
      <c r="S513" s="133"/>
      <c r="T513" s="133"/>
      <c r="U513" s="133"/>
      <c r="V513" s="133"/>
      <c r="W513" s="133"/>
      <c r="X513" s="133"/>
      <c r="Y513" s="133"/>
      <c r="Z513" s="133"/>
      <c r="AA513" s="133">
        <v>140000</v>
      </c>
      <c r="AB513" s="175"/>
      <c r="AC513" s="136">
        <v>2</v>
      </c>
      <c r="AD513" s="137">
        <v>140000</v>
      </c>
      <c r="AE513" s="136"/>
      <c r="AF513" s="126"/>
      <c r="AG513" s="126"/>
    </row>
    <row r="514" spans="1:33" s="52" customFormat="1" x14ac:dyDescent="0.25">
      <c r="A514" s="514"/>
      <c r="B514" s="511"/>
      <c r="C514" s="517"/>
      <c r="D514" s="577"/>
      <c r="E514" s="520"/>
      <c r="F514" s="132" t="s">
        <v>51</v>
      </c>
      <c r="G514" s="84"/>
      <c r="H514" s="286"/>
      <c r="I514" s="133"/>
      <c r="J514" s="133">
        <v>484367</v>
      </c>
      <c r="K514" s="133"/>
      <c r="L514" s="133"/>
      <c r="M514" s="133"/>
      <c r="N514" s="133"/>
      <c r="O514" s="133"/>
      <c r="P514" s="133">
        <v>89535</v>
      </c>
      <c r="Q514" s="133"/>
      <c r="R514" s="133"/>
      <c r="S514" s="133"/>
      <c r="T514" s="133"/>
      <c r="U514" s="133"/>
      <c r="V514" s="133"/>
      <c r="W514" s="133"/>
      <c r="X514" s="133"/>
      <c r="Y514" s="133"/>
      <c r="Z514" s="133"/>
      <c r="AA514" s="133">
        <v>484367</v>
      </c>
      <c r="AB514" s="175"/>
      <c r="AC514" s="136">
        <v>3</v>
      </c>
      <c r="AD514" s="137">
        <v>394832</v>
      </c>
      <c r="AE514" s="136"/>
      <c r="AF514" s="126"/>
      <c r="AG514" s="126"/>
    </row>
    <row r="515" spans="1:33" s="52" customFormat="1" x14ac:dyDescent="0.25">
      <c r="A515" s="514"/>
      <c r="B515" s="511"/>
      <c r="C515" s="517"/>
      <c r="D515" s="577"/>
      <c r="E515" s="520"/>
      <c r="F515" s="132" t="s">
        <v>53</v>
      </c>
      <c r="G515" s="84"/>
      <c r="H515" s="286"/>
      <c r="I515" s="133"/>
      <c r="J515" s="133">
        <v>600000</v>
      </c>
      <c r="K515" s="133"/>
      <c r="L515" s="133"/>
      <c r="M515" s="133"/>
      <c r="N515" s="133"/>
      <c r="O515" s="133"/>
      <c r="P515" s="133">
        <v>169475</v>
      </c>
      <c r="Q515" s="133"/>
      <c r="R515" s="133"/>
      <c r="S515" s="133"/>
      <c r="T515" s="133"/>
      <c r="U515" s="133"/>
      <c r="V515" s="133"/>
      <c r="W515" s="133"/>
      <c r="X515" s="133"/>
      <c r="Y515" s="133"/>
      <c r="Z515" s="133"/>
      <c r="AA515" s="133">
        <v>600000</v>
      </c>
      <c r="AB515" s="175"/>
      <c r="AC515" s="136">
        <v>9</v>
      </c>
      <c r="AD515" s="137">
        <v>430525</v>
      </c>
      <c r="AE515" s="136"/>
      <c r="AF515" s="126"/>
      <c r="AG515" s="126"/>
    </row>
    <row r="516" spans="1:33" s="52" customFormat="1" x14ac:dyDescent="0.25">
      <c r="A516" s="514"/>
      <c r="B516" s="511"/>
      <c r="C516" s="517"/>
      <c r="D516" s="577"/>
      <c r="E516" s="520"/>
      <c r="F516" s="132" t="s">
        <v>73</v>
      </c>
      <c r="G516" s="84"/>
      <c r="H516" s="133"/>
      <c r="I516" s="133"/>
      <c r="J516" s="286"/>
      <c r="K516" s="133"/>
      <c r="L516" s="133"/>
      <c r="M516" s="133"/>
      <c r="N516" s="133"/>
      <c r="O516" s="133"/>
      <c r="P516" s="133"/>
      <c r="Q516" s="133"/>
      <c r="R516" s="133"/>
      <c r="S516" s="133"/>
      <c r="T516" s="133">
        <v>22951</v>
      </c>
      <c r="U516" s="133"/>
      <c r="V516" s="133"/>
      <c r="W516" s="133"/>
      <c r="X516" s="133"/>
      <c r="Y516" s="133"/>
      <c r="Z516" s="133"/>
      <c r="AA516" s="133">
        <v>22951</v>
      </c>
      <c r="AB516" s="175"/>
      <c r="AC516" s="136"/>
      <c r="AD516" s="137"/>
      <c r="AE516" s="136"/>
      <c r="AF516" s="126"/>
      <c r="AG516" s="126"/>
    </row>
    <row r="517" spans="1:33" s="52" customFormat="1" x14ac:dyDescent="0.25">
      <c r="A517" s="515"/>
      <c r="B517" s="512"/>
      <c r="C517" s="518"/>
      <c r="D517" s="578"/>
      <c r="E517" s="521"/>
      <c r="F517" s="132" t="s">
        <v>76</v>
      </c>
      <c r="G517" s="84"/>
      <c r="H517" s="133"/>
      <c r="I517" s="133"/>
      <c r="J517" s="286"/>
      <c r="K517" s="133"/>
      <c r="L517" s="133"/>
      <c r="M517" s="133"/>
      <c r="N517" s="133"/>
      <c r="O517" s="133"/>
      <c r="P517" s="133"/>
      <c r="Q517" s="133"/>
      <c r="R517" s="133"/>
      <c r="S517" s="133"/>
      <c r="T517" s="133">
        <v>70000</v>
      </c>
      <c r="U517" s="133"/>
      <c r="V517" s="133"/>
      <c r="W517" s="133"/>
      <c r="X517" s="133"/>
      <c r="Y517" s="133"/>
      <c r="Z517" s="133"/>
      <c r="AA517" s="133">
        <v>70000</v>
      </c>
      <c r="AB517" s="175"/>
      <c r="AC517" s="136"/>
      <c r="AD517" s="137"/>
      <c r="AE517" s="136"/>
      <c r="AF517" s="126"/>
      <c r="AG517" s="126"/>
    </row>
    <row r="518" spans="1:33" s="52" customFormat="1" x14ac:dyDescent="0.25">
      <c r="A518" s="181"/>
      <c r="B518" s="182" t="s">
        <v>16</v>
      </c>
      <c r="C518" s="183"/>
      <c r="D518" s="82"/>
      <c r="E518" s="82"/>
      <c r="F518" s="184"/>
      <c r="G518" s="143"/>
      <c r="H518" s="143"/>
      <c r="I518" s="143"/>
      <c r="J518" s="143"/>
      <c r="K518" s="143"/>
      <c r="L518" s="143"/>
      <c r="M518" s="143"/>
      <c r="N518" s="143"/>
      <c r="O518" s="143"/>
      <c r="P518" s="143"/>
      <c r="Q518" s="143"/>
      <c r="R518" s="143"/>
      <c r="S518" s="143"/>
      <c r="T518" s="143"/>
      <c r="U518" s="143"/>
      <c r="V518" s="143"/>
      <c r="W518" s="143"/>
      <c r="X518" s="143"/>
      <c r="Y518" s="143"/>
      <c r="Z518" s="143"/>
      <c r="AA518" s="144">
        <f>SUM(AA511:AA517)</f>
        <v>1567318</v>
      </c>
      <c r="AB518" s="145">
        <f>AA518/E511</f>
        <v>0.99843417149962799</v>
      </c>
      <c r="AC518" s="136"/>
      <c r="AD518" s="137"/>
      <c r="AE518" s="136"/>
      <c r="AF518" s="126"/>
      <c r="AG518" s="126"/>
    </row>
    <row r="519" spans="1:33" s="52" customFormat="1" x14ac:dyDescent="0.25">
      <c r="A519" s="513">
        <v>58</v>
      </c>
      <c r="B519" s="510" t="s">
        <v>227</v>
      </c>
      <c r="C519" s="516" t="s">
        <v>217</v>
      </c>
      <c r="D519" s="522" t="s">
        <v>954</v>
      </c>
      <c r="E519" s="519">
        <v>1619626.31</v>
      </c>
      <c r="F519" s="132" t="s">
        <v>226</v>
      </c>
      <c r="G519" s="79"/>
      <c r="H519" s="79"/>
      <c r="I519" s="79"/>
      <c r="J519" s="79"/>
      <c r="K519" s="79">
        <v>60251</v>
      </c>
      <c r="L519" s="79"/>
      <c r="M519" s="79"/>
      <c r="N519" s="79"/>
      <c r="O519" s="79"/>
      <c r="P519" s="79"/>
      <c r="Q519" s="79"/>
      <c r="R519" s="79"/>
      <c r="S519" s="79"/>
      <c r="T519" s="79">
        <v>20251</v>
      </c>
      <c r="U519" s="79"/>
      <c r="V519" s="79"/>
      <c r="W519" s="79"/>
      <c r="X519" s="79"/>
      <c r="Y519" s="79"/>
      <c r="Z519" s="79"/>
      <c r="AA519" s="261">
        <f>SUM(J519:N519)</f>
        <v>60251</v>
      </c>
      <c r="AB519" s="175"/>
      <c r="AC519" s="136">
        <v>1</v>
      </c>
      <c r="AD519" s="137">
        <v>60251</v>
      </c>
      <c r="AE519" s="136"/>
      <c r="AF519" s="126"/>
      <c r="AG519" s="126"/>
    </row>
    <row r="520" spans="1:33" s="52" customFormat="1" x14ac:dyDescent="0.25">
      <c r="A520" s="514"/>
      <c r="B520" s="511"/>
      <c r="C520" s="517"/>
      <c r="D520" s="577"/>
      <c r="E520" s="520"/>
      <c r="F520" s="132" t="s">
        <v>44</v>
      </c>
      <c r="G520" s="79"/>
      <c r="H520" s="79"/>
      <c r="I520" s="79"/>
      <c r="J520" s="79"/>
      <c r="K520" s="79">
        <v>884488</v>
      </c>
      <c r="L520" s="79"/>
      <c r="M520" s="79"/>
      <c r="N520" s="79"/>
      <c r="O520" s="79"/>
      <c r="P520" s="79"/>
      <c r="Q520" s="79"/>
      <c r="R520" s="79"/>
      <c r="S520" s="79"/>
      <c r="T520" s="79"/>
      <c r="U520" s="79"/>
      <c r="V520" s="79"/>
      <c r="W520" s="79"/>
      <c r="X520" s="79"/>
      <c r="Y520" s="79"/>
      <c r="Z520" s="79"/>
      <c r="AA520" s="261">
        <f>SUM(J520:N520)</f>
        <v>884488</v>
      </c>
      <c r="AB520" s="175"/>
      <c r="AC520" s="136">
        <v>8</v>
      </c>
      <c r="AD520" s="137">
        <v>880664</v>
      </c>
      <c r="AE520" s="136" t="s">
        <v>1362</v>
      </c>
      <c r="AF520" s="126"/>
      <c r="AG520" s="126"/>
    </row>
    <row r="521" spans="1:33" s="52" customFormat="1" x14ac:dyDescent="0.25">
      <c r="A521" s="514"/>
      <c r="B521" s="511"/>
      <c r="C521" s="517"/>
      <c r="D521" s="577"/>
      <c r="E521" s="520"/>
      <c r="F521" s="132" t="s">
        <v>69</v>
      </c>
      <c r="G521" s="79"/>
      <c r="H521" s="79"/>
      <c r="I521" s="79"/>
      <c r="J521" s="79"/>
      <c r="K521" s="79">
        <v>161213</v>
      </c>
      <c r="L521" s="79"/>
      <c r="M521" s="79"/>
      <c r="N521" s="79"/>
      <c r="O521" s="79">
        <v>161213</v>
      </c>
      <c r="P521" s="79">
        <v>161213</v>
      </c>
      <c r="Q521" s="79"/>
      <c r="R521" s="79">
        <v>200000</v>
      </c>
      <c r="S521" s="79"/>
      <c r="T521" s="79"/>
      <c r="U521" s="79"/>
      <c r="V521" s="79"/>
      <c r="W521" s="79"/>
      <c r="X521" s="79"/>
      <c r="Y521" s="79"/>
      <c r="Z521" s="79"/>
      <c r="AA521" s="261">
        <f>SUM(J521:N521)</f>
        <v>161213</v>
      </c>
      <c r="AB521" s="175"/>
      <c r="AC521" s="136"/>
      <c r="AD521" s="137"/>
      <c r="AE521" s="136" t="s">
        <v>1363</v>
      </c>
      <c r="AF521" s="126"/>
      <c r="AG521" s="126"/>
    </row>
    <row r="522" spans="1:33" s="52" customFormat="1" x14ac:dyDescent="0.25">
      <c r="A522" s="515"/>
      <c r="B522" s="512"/>
      <c r="C522" s="518"/>
      <c r="D522" s="578"/>
      <c r="E522" s="521"/>
      <c r="F522" s="132" t="s">
        <v>231</v>
      </c>
      <c r="G522" s="79"/>
      <c r="H522" s="79"/>
      <c r="I522" s="79"/>
      <c r="J522" s="79"/>
      <c r="K522" s="79">
        <v>75279</v>
      </c>
      <c r="L522" s="79"/>
      <c r="M522" s="79"/>
      <c r="N522" s="79"/>
      <c r="O522" s="79">
        <v>75279</v>
      </c>
      <c r="P522" s="79"/>
      <c r="Q522" s="79">
        <v>75279</v>
      </c>
      <c r="R522" s="79"/>
      <c r="S522" s="79"/>
      <c r="T522" s="79">
        <v>5000</v>
      </c>
      <c r="U522" s="79"/>
      <c r="V522" s="79"/>
      <c r="W522" s="79"/>
      <c r="X522" s="79"/>
      <c r="Y522" s="79"/>
      <c r="Z522" s="79"/>
      <c r="AA522" s="261">
        <v>75279</v>
      </c>
      <c r="AB522" s="175"/>
      <c r="AC522" s="136"/>
      <c r="AD522" s="137"/>
      <c r="AE522" s="136" t="s">
        <v>1363</v>
      </c>
      <c r="AF522" s="126"/>
      <c r="AG522" s="126"/>
    </row>
    <row r="523" spans="1:33" s="52" customFormat="1" x14ac:dyDescent="0.25">
      <c r="A523" s="177"/>
      <c r="B523" s="105"/>
      <c r="C523" s="80"/>
      <c r="D523" s="284"/>
      <c r="E523" s="33"/>
      <c r="F523" s="135" t="s">
        <v>65</v>
      </c>
      <c r="G523" s="79"/>
      <c r="H523" s="79"/>
      <c r="I523" s="79"/>
      <c r="J523" s="79"/>
      <c r="K523" s="79"/>
      <c r="L523" s="79"/>
      <c r="M523" s="79">
        <v>152307</v>
      </c>
      <c r="N523" s="79"/>
      <c r="O523" s="79">
        <v>152307</v>
      </c>
      <c r="P523" s="79"/>
      <c r="Q523" s="79">
        <v>152307</v>
      </c>
      <c r="R523" s="79"/>
      <c r="S523" s="79"/>
      <c r="T523" s="79">
        <v>183799</v>
      </c>
      <c r="U523" s="79"/>
      <c r="V523" s="79"/>
      <c r="W523" s="79"/>
      <c r="X523" s="79"/>
      <c r="Y523" s="79"/>
      <c r="Z523" s="79"/>
      <c r="AA523" s="261">
        <v>152307</v>
      </c>
      <c r="AB523" s="175"/>
      <c r="AC523" s="136"/>
      <c r="AD523" s="137"/>
      <c r="AE523" s="136" t="s">
        <v>1364</v>
      </c>
      <c r="AF523" s="126"/>
      <c r="AG523" s="126"/>
    </row>
    <row r="524" spans="1:33" s="52" customFormat="1" x14ac:dyDescent="0.25">
      <c r="A524" s="177"/>
      <c r="B524" s="105"/>
      <c r="C524" s="80"/>
      <c r="D524" s="284"/>
      <c r="E524" s="33"/>
      <c r="F524" s="135" t="s">
        <v>308</v>
      </c>
      <c r="G524" s="79"/>
      <c r="H524" s="79"/>
      <c r="I524" s="79"/>
      <c r="J524" s="79"/>
      <c r="K524" s="79"/>
      <c r="L524" s="79"/>
      <c r="M524" s="79"/>
      <c r="N524" s="79"/>
      <c r="O524" s="79">
        <v>105611</v>
      </c>
      <c r="P524" s="79"/>
      <c r="Q524" s="79">
        <v>105611</v>
      </c>
      <c r="R524" s="79"/>
      <c r="S524" s="79"/>
      <c r="T524" s="79">
        <v>105611</v>
      </c>
      <c r="U524" s="79"/>
      <c r="V524" s="79"/>
      <c r="W524" s="79"/>
      <c r="X524" s="79"/>
      <c r="Y524" s="79"/>
      <c r="Z524" s="79"/>
      <c r="AA524" s="261">
        <v>105611</v>
      </c>
      <c r="AB524" s="175"/>
      <c r="AC524" s="136"/>
      <c r="AD524" s="137"/>
      <c r="AE524" s="136"/>
      <c r="AF524" s="126"/>
      <c r="AG524" s="126"/>
    </row>
    <row r="525" spans="1:33" s="52" customFormat="1" x14ac:dyDescent="0.25">
      <c r="A525" s="177"/>
      <c r="B525" s="105"/>
      <c r="C525" s="80"/>
      <c r="D525" s="284"/>
      <c r="E525" s="33"/>
      <c r="F525" s="135" t="s">
        <v>43</v>
      </c>
      <c r="G525" s="79"/>
      <c r="H525" s="79"/>
      <c r="I525" s="79"/>
      <c r="J525" s="79"/>
      <c r="K525" s="79"/>
      <c r="L525" s="79"/>
      <c r="M525" s="79"/>
      <c r="N525" s="79"/>
      <c r="O525" s="79">
        <v>90755</v>
      </c>
      <c r="P525" s="79"/>
      <c r="Q525" s="79">
        <v>90755</v>
      </c>
      <c r="R525" s="79"/>
      <c r="S525" s="79"/>
      <c r="T525" s="79">
        <v>90755</v>
      </c>
      <c r="U525" s="79"/>
      <c r="V525" s="79"/>
      <c r="W525" s="79"/>
      <c r="X525" s="79"/>
      <c r="Y525" s="79"/>
      <c r="Z525" s="79"/>
      <c r="AA525" s="261">
        <v>90755</v>
      </c>
      <c r="AB525" s="175"/>
      <c r="AC525" s="136"/>
      <c r="AD525" s="137"/>
      <c r="AE525" s="136"/>
      <c r="AF525" s="126"/>
      <c r="AG525" s="126"/>
    </row>
    <row r="526" spans="1:33" s="52" customFormat="1" x14ac:dyDescent="0.25">
      <c r="A526" s="177"/>
      <c r="B526" s="105"/>
      <c r="C526" s="80"/>
      <c r="D526" s="284"/>
      <c r="E526" s="33"/>
      <c r="F526" s="135" t="s">
        <v>486</v>
      </c>
      <c r="G526" s="79"/>
      <c r="H526" s="79"/>
      <c r="I526" s="79"/>
      <c r="J526" s="79"/>
      <c r="K526" s="79"/>
      <c r="L526" s="79"/>
      <c r="M526" s="79"/>
      <c r="N526" s="79"/>
      <c r="O526" s="79">
        <v>45154</v>
      </c>
      <c r="P526" s="79">
        <v>45154</v>
      </c>
      <c r="Q526" s="79"/>
      <c r="R526" s="79">
        <v>45154</v>
      </c>
      <c r="S526" s="79"/>
      <c r="T526" s="79"/>
      <c r="U526" s="79"/>
      <c r="V526" s="79"/>
      <c r="W526" s="79"/>
      <c r="X526" s="79"/>
      <c r="Y526" s="79"/>
      <c r="Z526" s="79"/>
      <c r="AA526" s="261">
        <v>45154</v>
      </c>
      <c r="AB526" s="175"/>
      <c r="AC526" s="136"/>
      <c r="AD526" s="137"/>
      <c r="AE526" s="136"/>
      <c r="AF526" s="126"/>
      <c r="AG526" s="126"/>
    </row>
    <row r="527" spans="1:33" s="52" customFormat="1" x14ac:dyDescent="0.25">
      <c r="A527" s="177"/>
      <c r="B527" s="105"/>
      <c r="C527" s="80"/>
      <c r="D527" s="284"/>
      <c r="E527" s="33"/>
      <c r="F527" s="135" t="s">
        <v>66</v>
      </c>
      <c r="G527" s="79"/>
      <c r="H527" s="79"/>
      <c r="I527" s="79"/>
      <c r="J527" s="79"/>
      <c r="K527" s="79"/>
      <c r="L527" s="79"/>
      <c r="M527" s="79"/>
      <c r="N527" s="79"/>
      <c r="O527" s="79">
        <v>44568</v>
      </c>
      <c r="P527" s="79">
        <v>44568</v>
      </c>
      <c r="Q527" s="79"/>
      <c r="R527" s="79"/>
      <c r="S527" s="79"/>
      <c r="T527" s="79">
        <v>44568</v>
      </c>
      <c r="U527" s="79"/>
      <c r="V527" s="79"/>
      <c r="W527" s="79"/>
      <c r="X527" s="79"/>
      <c r="Y527" s="79"/>
      <c r="Z527" s="79"/>
      <c r="AA527" s="261">
        <v>44568</v>
      </c>
      <c r="AB527" s="175"/>
      <c r="AC527" s="136"/>
      <c r="AD527" s="137"/>
      <c r="AE527" s="136"/>
      <c r="AF527" s="126"/>
      <c r="AG527" s="126"/>
    </row>
    <row r="528" spans="1:33" s="52" customFormat="1" x14ac:dyDescent="0.25">
      <c r="A528" s="181"/>
      <c r="B528" s="182" t="s">
        <v>16</v>
      </c>
      <c r="C528" s="183"/>
      <c r="D528" s="82"/>
      <c r="E528" s="82"/>
      <c r="F528" s="184"/>
      <c r="G528" s="143"/>
      <c r="H528" s="143"/>
      <c r="I528" s="143"/>
      <c r="J528" s="143"/>
      <c r="K528" s="143"/>
      <c r="L528" s="143"/>
      <c r="M528" s="143"/>
      <c r="N528" s="143"/>
      <c r="O528" s="143"/>
      <c r="P528" s="143"/>
      <c r="Q528" s="143"/>
      <c r="R528" s="143"/>
      <c r="S528" s="143"/>
      <c r="T528" s="143"/>
      <c r="U528" s="143"/>
      <c r="V528" s="143"/>
      <c r="W528" s="143"/>
      <c r="X528" s="143"/>
      <c r="Y528" s="143"/>
      <c r="Z528" s="143"/>
      <c r="AA528" s="144">
        <f>SUM(AA519:AA527)</f>
        <v>1619626</v>
      </c>
      <c r="AB528" s="145">
        <f>AA528/E519</f>
        <v>0.999999808597824</v>
      </c>
      <c r="AC528" s="136"/>
      <c r="AD528" s="137"/>
      <c r="AE528" s="136"/>
      <c r="AF528" s="126"/>
      <c r="AG528" s="126"/>
    </row>
    <row r="529" spans="1:33" s="52" customFormat="1" ht="15" customHeight="1" x14ac:dyDescent="0.25">
      <c r="A529" s="513">
        <v>59</v>
      </c>
      <c r="B529" s="510" t="s">
        <v>229</v>
      </c>
      <c r="C529" s="516" t="s">
        <v>230</v>
      </c>
      <c r="D529" s="522" t="s">
        <v>893</v>
      </c>
      <c r="E529" s="519">
        <v>1526550</v>
      </c>
      <c r="F529" s="132" t="s">
        <v>21</v>
      </c>
      <c r="G529" s="84"/>
      <c r="H529" s="133"/>
      <c r="I529" s="133"/>
      <c r="J529" s="133"/>
      <c r="K529" s="133"/>
      <c r="L529" s="133"/>
      <c r="M529" s="133"/>
      <c r="N529" s="133"/>
      <c r="O529" s="133">
        <v>130000</v>
      </c>
      <c r="P529" s="133"/>
      <c r="Q529" s="133"/>
      <c r="R529" s="133"/>
      <c r="S529" s="133"/>
      <c r="T529" s="133"/>
      <c r="U529" s="133"/>
      <c r="V529" s="133"/>
      <c r="W529" s="133"/>
      <c r="X529" s="133"/>
      <c r="Y529" s="133"/>
      <c r="Z529" s="133"/>
      <c r="AA529" s="133">
        <v>130000</v>
      </c>
      <c r="AB529" s="175"/>
      <c r="AC529" s="136"/>
      <c r="AD529" s="137"/>
      <c r="AE529" s="136"/>
      <c r="AF529" s="126"/>
      <c r="AG529" s="126"/>
    </row>
    <row r="530" spans="1:33" s="52" customFormat="1" x14ac:dyDescent="0.25">
      <c r="A530" s="514"/>
      <c r="B530" s="511"/>
      <c r="C530" s="517"/>
      <c r="D530" s="577"/>
      <c r="E530" s="520"/>
      <c r="F530" s="132" t="s">
        <v>228</v>
      </c>
      <c r="G530" s="84"/>
      <c r="H530" s="133"/>
      <c r="I530" s="133"/>
      <c r="J530" s="133"/>
      <c r="K530" s="133"/>
      <c r="L530" s="133"/>
      <c r="M530" s="133"/>
      <c r="N530" s="133"/>
      <c r="O530" s="133">
        <v>335462.03999999998</v>
      </c>
      <c r="P530" s="133"/>
      <c r="Q530" s="133"/>
      <c r="R530" s="133"/>
      <c r="S530" s="133"/>
      <c r="T530" s="133"/>
      <c r="U530" s="133"/>
      <c r="V530" s="133"/>
      <c r="W530" s="133"/>
      <c r="X530" s="133"/>
      <c r="Y530" s="133"/>
      <c r="Z530" s="133"/>
      <c r="AA530" s="133">
        <v>335462.03999999998</v>
      </c>
      <c r="AB530" s="175"/>
      <c r="AC530" s="136"/>
      <c r="AD530" s="137"/>
      <c r="AE530" s="136"/>
      <c r="AF530" s="126"/>
      <c r="AG530" s="126"/>
    </row>
    <row r="531" spans="1:33" s="52" customFormat="1" x14ac:dyDescent="0.25">
      <c r="A531" s="514"/>
      <c r="B531" s="511"/>
      <c r="C531" s="517"/>
      <c r="D531" s="577"/>
      <c r="E531" s="520"/>
      <c r="F531" s="132" t="s">
        <v>25</v>
      </c>
      <c r="G531" s="84"/>
      <c r="H531" s="133"/>
      <c r="I531" s="133"/>
      <c r="J531" s="133"/>
      <c r="K531" s="133"/>
      <c r="L531" s="133"/>
      <c r="M531" s="133"/>
      <c r="N531" s="133"/>
      <c r="O531" s="133">
        <v>445462.04</v>
      </c>
      <c r="P531" s="133"/>
      <c r="Q531" s="133"/>
      <c r="R531" s="133"/>
      <c r="S531" s="133"/>
      <c r="T531" s="133"/>
      <c r="U531" s="133"/>
      <c r="V531" s="133"/>
      <c r="W531" s="133"/>
      <c r="X531" s="133"/>
      <c r="Y531" s="133"/>
      <c r="Z531" s="133"/>
      <c r="AA531" s="133">
        <v>445462.04</v>
      </c>
      <c r="AB531" s="175"/>
      <c r="AC531" s="136"/>
      <c r="AD531" s="137"/>
      <c r="AE531" s="136"/>
      <c r="AF531" s="126"/>
      <c r="AG531" s="126"/>
    </row>
    <row r="532" spans="1:33" s="52" customFormat="1" x14ac:dyDescent="0.25">
      <c r="A532" s="514"/>
      <c r="B532" s="511"/>
      <c r="C532" s="517"/>
      <c r="D532" s="577"/>
      <c r="E532" s="520"/>
      <c r="F532" s="132" t="s">
        <v>48</v>
      </c>
      <c r="G532" s="84"/>
      <c r="H532" s="133"/>
      <c r="I532" s="133"/>
      <c r="J532" s="133"/>
      <c r="K532" s="133"/>
      <c r="L532" s="133"/>
      <c r="M532" s="133"/>
      <c r="N532" s="133"/>
      <c r="O532" s="133">
        <v>242900</v>
      </c>
      <c r="P532" s="133"/>
      <c r="Q532" s="133"/>
      <c r="R532" s="133"/>
      <c r="S532" s="133"/>
      <c r="T532" s="133"/>
      <c r="U532" s="133"/>
      <c r="V532" s="133"/>
      <c r="W532" s="133"/>
      <c r="X532" s="133"/>
      <c r="Y532" s="133"/>
      <c r="Z532" s="133"/>
      <c r="AA532" s="133">
        <v>242900</v>
      </c>
      <c r="AB532" s="175"/>
      <c r="AC532" s="136"/>
      <c r="AD532" s="137"/>
      <c r="AE532" s="136"/>
      <c r="AF532" s="126"/>
      <c r="AG532" s="126"/>
    </row>
    <row r="533" spans="1:33" s="52" customFormat="1" x14ac:dyDescent="0.25">
      <c r="A533" s="515"/>
      <c r="B533" s="512"/>
      <c r="C533" s="518"/>
      <c r="D533" s="578"/>
      <c r="E533" s="521"/>
      <c r="F533" s="132" t="s">
        <v>218</v>
      </c>
      <c r="G533" s="84"/>
      <c r="H533" s="133"/>
      <c r="I533" s="133"/>
      <c r="J533" s="133"/>
      <c r="K533" s="133"/>
      <c r="L533" s="133"/>
      <c r="M533" s="133"/>
      <c r="N533" s="133"/>
      <c r="O533" s="133">
        <v>372716.18</v>
      </c>
      <c r="P533" s="133"/>
      <c r="Q533" s="133"/>
      <c r="R533" s="133"/>
      <c r="S533" s="133"/>
      <c r="T533" s="133"/>
      <c r="U533" s="133"/>
      <c r="V533" s="133"/>
      <c r="W533" s="133"/>
      <c r="X533" s="133"/>
      <c r="Y533" s="133"/>
      <c r="Z533" s="133"/>
      <c r="AA533" s="133">
        <v>372716.18</v>
      </c>
      <c r="AB533" s="175"/>
      <c r="AC533" s="136"/>
      <c r="AD533" s="137"/>
      <c r="AE533" s="136"/>
      <c r="AF533" s="126"/>
      <c r="AG533" s="126"/>
    </row>
    <row r="534" spans="1:33" s="52" customFormat="1" x14ac:dyDescent="0.25">
      <c r="A534" s="181"/>
      <c r="B534" s="182" t="s">
        <v>16</v>
      </c>
      <c r="C534" s="183"/>
      <c r="D534" s="82"/>
      <c r="E534" s="82"/>
      <c r="F534" s="184"/>
      <c r="G534" s="143"/>
      <c r="H534" s="143"/>
      <c r="I534" s="143"/>
      <c r="J534" s="143"/>
      <c r="K534" s="143"/>
      <c r="L534" s="143"/>
      <c r="M534" s="143"/>
      <c r="N534" s="143"/>
      <c r="O534" s="143"/>
      <c r="P534" s="143"/>
      <c r="Q534" s="143"/>
      <c r="R534" s="143"/>
      <c r="S534" s="143"/>
      <c r="T534" s="143"/>
      <c r="U534" s="143"/>
      <c r="V534" s="143"/>
      <c r="W534" s="143"/>
      <c r="X534" s="143"/>
      <c r="Y534" s="143"/>
      <c r="Z534" s="143"/>
      <c r="AA534" s="144">
        <f>SUM(AA529:AA533)</f>
        <v>1526540.26</v>
      </c>
      <c r="AB534" s="145">
        <f>AA534/E529</f>
        <v>0.99999361959975108</v>
      </c>
      <c r="AC534" s="136"/>
      <c r="AD534" s="137"/>
      <c r="AE534" s="136"/>
      <c r="AF534" s="126"/>
      <c r="AG534" s="126"/>
    </row>
    <row r="535" spans="1:33" s="52" customFormat="1" x14ac:dyDescent="0.25">
      <c r="A535" s="513">
        <v>60</v>
      </c>
      <c r="B535" s="510" t="s">
        <v>232</v>
      </c>
      <c r="C535" s="516" t="s">
        <v>233</v>
      </c>
      <c r="D535" s="522" t="s">
        <v>894</v>
      </c>
      <c r="E535" s="519">
        <v>2466842.31</v>
      </c>
      <c r="F535" s="132" t="s">
        <v>231</v>
      </c>
      <c r="G535" s="79"/>
      <c r="H535" s="79">
        <v>38489</v>
      </c>
      <c r="I535" s="79"/>
      <c r="J535" s="79"/>
      <c r="K535" s="79"/>
      <c r="L535" s="79"/>
      <c r="M535" s="79"/>
      <c r="N535" s="79"/>
      <c r="O535" s="79"/>
      <c r="P535" s="79"/>
      <c r="Q535" s="79"/>
      <c r="R535" s="79"/>
      <c r="S535" s="79"/>
      <c r="T535" s="79"/>
      <c r="U535" s="79"/>
      <c r="V535" s="79"/>
      <c r="W535" s="79"/>
      <c r="X535" s="79"/>
      <c r="Y535" s="79"/>
      <c r="Z535" s="79"/>
      <c r="AA535" s="261">
        <v>38489</v>
      </c>
      <c r="AB535" s="175"/>
      <c r="AC535" s="136"/>
      <c r="AD535" s="137"/>
      <c r="AE535" s="136"/>
      <c r="AF535" s="126"/>
      <c r="AG535" s="126"/>
    </row>
    <row r="536" spans="1:33" s="52" customFormat="1" x14ac:dyDescent="0.25">
      <c r="A536" s="514"/>
      <c r="B536" s="511"/>
      <c r="C536" s="517"/>
      <c r="D536" s="577"/>
      <c r="E536" s="520"/>
      <c r="F536" s="132" t="s">
        <v>70</v>
      </c>
      <c r="G536" s="79"/>
      <c r="H536" s="79">
        <v>394825</v>
      </c>
      <c r="I536" s="79"/>
      <c r="J536" s="79"/>
      <c r="K536" s="79"/>
      <c r="L536" s="79"/>
      <c r="M536" s="79"/>
      <c r="N536" s="79"/>
      <c r="O536" s="79"/>
      <c r="P536" s="79"/>
      <c r="Q536" s="79"/>
      <c r="R536" s="79"/>
      <c r="S536" s="79"/>
      <c r="T536" s="79"/>
      <c r="U536" s="79"/>
      <c r="V536" s="79"/>
      <c r="W536" s="79"/>
      <c r="X536" s="79"/>
      <c r="Y536" s="79"/>
      <c r="Z536" s="79"/>
      <c r="AA536" s="261">
        <v>394825</v>
      </c>
      <c r="AB536" s="175"/>
      <c r="AC536" s="136">
        <v>4</v>
      </c>
      <c r="AD536" s="137">
        <v>393561</v>
      </c>
      <c r="AE536" s="136"/>
      <c r="AF536" s="126"/>
      <c r="AG536" s="126"/>
    </row>
    <row r="537" spans="1:33" s="52" customFormat="1" x14ac:dyDescent="0.25">
      <c r="A537" s="514"/>
      <c r="B537" s="511"/>
      <c r="C537" s="517"/>
      <c r="D537" s="577"/>
      <c r="E537" s="520"/>
      <c r="F537" s="132" t="s">
        <v>223</v>
      </c>
      <c r="G537" s="79"/>
      <c r="H537" s="79">
        <v>96224</v>
      </c>
      <c r="I537" s="79"/>
      <c r="J537" s="79"/>
      <c r="K537" s="79"/>
      <c r="L537" s="79"/>
      <c r="M537" s="79"/>
      <c r="N537" s="79"/>
      <c r="O537" s="79"/>
      <c r="P537" s="79"/>
      <c r="Q537" s="79"/>
      <c r="R537" s="79"/>
      <c r="S537" s="79"/>
      <c r="T537" s="79"/>
      <c r="U537" s="79"/>
      <c r="V537" s="79"/>
      <c r="W537" s="79"/>
      <c r="X537" s="79"/>
      <c r="Y537" s="79"/>
      <c r="Z537" s="79"/>
      <c r="AA537" s="261">
        <v>96224</v>
      </c>
      <c r="AB537" s="175"/>
      <c r="AC537" s="136"/>
      <c r="AD537" s="137"/>
      <c r="AE537" s="136"/>
      <c r="AF537" s="126"/>
      <c r="AG537" s="126"/>
    </row>
    <row r="538" spans="1:33" s="52" customFormat="1" x14ac:dyDescent="0.25">
      <c r="A538" s="514"/>
      <c r="B538" s="511"/>
      <c r="C538" s="517"/>
      <c r="D538" s="577"/>
      <c r="E538" s="520"/>
      <c r="F538" s="132" t="s">
        <v>65</v>
      </c>
      <c r="G538" s="79"/>
      <c r="H538" s="79"/>
      <c r="I538" s="79"/>
      <c r="J538" s="79"/>
      <c r="K538" s="79">
        <v>410554</v>
      </c>
      <c r="L538" s="79"/>
      <c r="M538" s="79"/>
      <c r="N538" s="79"/>
      <c r="O538" s="79"/>
      <c r="P538" s="79"/>
      <c r="Q538" s="79"/>
      <c r="R538" s="79"/>
      <c r="S538" s="79"/>
      <c r="T538" s="79"/>
      <c r="U538" s="79"/>
      <c r="V538" s="79"/>
      <c r="W538" s="79"/>
      <c r="X538" s="79"/>
      <c r="Y538" s="79"/>
      <c r="Z538" s="79"/>
      <c r="AA538" s="261">
        <v>410554</v>
      </c>
      <c r="AB538" s="175"/>
      <c r="AC538" s="136">
        <v>10</v>
      </c>
      <c r="AD538" s="137">
        <v>400000</v>
      </c>
      <c r="AE538" s="136"/>
      <c r="AF538" s="126"/>
      <c r="AG538" s="126"/>
    </row>
    <row r="539" spans="1:33" s="52" customFormat="1" x14ac:dyDescent="0.25">
      <c r="A539" s="515"/>
      <c r="B539" s="512"/>
      <c r="C539" s="518"/>
      <c r="D539" s="578"/>
      <c r="E539" s="521"/>
      <c r="F539" s="132" t="s">
        <v>44</v>
      </c>
      <c r="G539" s="79"/>
      <c r="H539" s="79"/>
      <c r="I539" s="79"/>
      <c r="J539" s="79"/>
      <c r="K539" s="79">
        <v>115468</v>
      </c>
      <c r="L539" s="79"/>
      <c r="M539" s="79"/>
      <c r="N539" s="79"/>
      <c r="O539" s="79"/>
      <c r="P539" s="79"/>
      <c r="Q539" s="79"/>
      <c r="R539" s="79"/>
      <c r="S539" s="79"/>
      <c r="T539" s="79"/>
      <c r="U539" s="79"/>
      <c r="V539" s="79"/>
      <c r="W539" s="79"/>
      <c r="X539" s="79"/>
      <c r="Y539" s="79"/>
      <c r="Z539" s="79"/>
      <c r="AA539" s="261">
        <v>115468</v>
      </c>
      <c r="AB539" s="175"/>
      <c r="AC539" s="136">
        <v>1</v>
      </c>
      <c r="AD539" s="137">
        <v>15000</v>
      </c>
      <c r="AE539" s="136"/>
      <c r="AF539" s="126"/>
      <c r="AG539" s="126"/>
    </row>
    <row r="540" spans="1:33" s="52" customFormat="1" x14ac:dyDescent="0.25">
      <c r="A540" s="177"/>
      <c r="B540" s="105"/>
      <c r="C540" s="80"/>
      <c r="D540" s="284"/>
      <c r="E540" s="33"/>
      <c r="F540" s="135" t="s">
        <v>66</v>
      </c>
      <c r="G540" s="79"/>
      <c r="H540" s="79"/>
      <c r="I540" s="79"/>
      <c r="J540" s="79"/>
      <c r="K540" s="79"/>
      <c r="L540" s="79"/>
      <c r="M540" s="79"/>
      <c r="N540" s="79">
        <v>384895</v>
      </c>
      <c r="O540" s="79"/>
      <c r="P540" s="79"/>
      <c r="Q540" s="79"/>
      <c r="R540" s="79"/>
      <c r="S540" s="79"/>
      <c r="T540" s="79"/>
      <c r="U540" s="79"/>
      <c r="V540" s="79"/>
      <c r="W540" s="79"/>
      <c r="X540" s="79"/>
      <c r="Y540" s="79"/>
      <c r="Z540" s="79"/>
      <c r="AA540" s="261">
        <v>384895</v>
      </c>
      <c r="AB540" s="175"/>
      <c r="AC540" s="136">
        <v>6</v>
      </c>
      <c r="AD540" s="137">
        <v>360000</v>
      </c>
      <c r="AE540" s="136"/>
      <c r="AF540" s="126"/>
      <c r="AG540" s="126"/>
    </row>
    <row r="541" spans="1:33" s="52" customFormat="1" x14ac:dyDescent="0.25">
      <c r="A541" s="177"/>
      <c r="B541" s="105"/>
      <c r="C541" s="80"/>
      <c r="D541" s="284"/>
      <c r="E541" s="33"/>
      <c r="F541" s="135" t="s">
        <v>69</v>
      </c>
      <c r="G541" s="79"/>
      <c r="H541" s="79"/>
      <c r="I541" s="79"/>
      <c r="J541" s="79"/>
      <c r="K541" s="79"/>
      <c r="L541" s="79"/>
      <c r="M541" s="79"/>
      <c r="N541" s="79">
        <v>256596</v>
      </c>
      <c r="O541" s="79"/>
      <c r="P541" s="79"/>
      <c r="Q541" s="79"/>
      <c r="R541" s="79"/>
      <c r="S541" s="79"/>
      <c r="T541" s="79"/>
      <c r="U541" s="79"/>
      <c r="V541" s="79"/>
      <c r="W541" s="79"/>
      <c r="X541" s="79"/>
      <c r="Y541" s="79"/>
      <c r="Z541" s="79"/>
      <c r="AA541" s="261">
        <v>256596</v>
      </c>
      <c r="AB541" s="175"/>
      <c r="AC541" s="136">
        <v>1</v>
      </c>
      <c r="AD541" s="137">
        <v>184714</v>
      </c>
      <c r="AE541" s="136"/>
      <c r="AF541" s="126"/>
      <c r="AG541" s="126"/>
    </row>
    <row r="542" spans="1:33" s="52" customFormat="1" x14ac:dyDescent="0.25">
      <c r="A542" s="177"/>
      <c r="B542" s="105"/>
      <c r="C542" s="80"/>
      <c r="D542" s="284"/>
      <c r="E542" s="33"/>
      <c r="F542" s="135" t="s">
        <v>1163</v>
      </c>
      <c r="G542" s="79"/>
      <c r="H542" s="79"/>
      <c r="I542" s="79"/>
      <c r="J542" s="79"/>
      <c r="K542" s="79"/>
      <c r="L542" s="79"/>
      <c r="M542" s="79"/>
      <c r="N542" s="79">
        <v>769790</v>
      </c>
      <c r="O542" s="79"/>
      <c r="P542" s="79"/>
      <c r="Q542" s="79"/>
      <c r="R542" s="79"/>
      <c r="S542" s="79"/>
      <c r="T542" s="79"/>
      <c r="U542" s="79"/>
      <c r="V542" s="79"/>
      <c r="W542" s="79"/>
      <c r="X542" s="79"/>
      <c r="Y542" s="79"/>
      <c r="Z542" s="79"/>
      <c r="AA542" s="261">
        <v>769790</v>
      </c>
      <c r="AB542" s="175"/>
      <c r="AC542" s="136">
        <v>5</v>
      </c>
      <c r="AD542" s="137">
        <v>676232.57</v>
      </c>
      <c r="AE542" s="136"/>
      <c r="AF542" s="126"/>
      <c r="AG542" s="126"/>
    </row>
    <row r="543" spans="1:33" s="52" customFormat="1" x14ac:dyDescent="0.25">
      <c r="A543" s="181"/>
      <c r="B543" s="182" t="s">
        <v>16</v>
      </c>
      <c r="C543" s="183"/>
      <c r="D543" s="82"/>
      <c r="E543" s="82"/>
      <c r="F543" s="184"/>
      <c r="G543" s="143"/>
      <c r="H543" s="143"/>
      <c r="I543" s="143"/>
      <c r="J543" s="143"/>
      <c r="K543" s="143"/>
      <c r="L543" s="143"/>
      <c r="M543" s="143"/>
      <c r="N543" s="143"/>
      <c r="O543" s="143"/>
      <c r="P543" s="143"/>
      <c r="Q543" s="143"/>
      <c r="R543" s="143"/>
      <c r="S543" s="143"/>
      <c r="T543" s="143"/>
      <c r="U543" s="143"/>
      <c r="V543" s="143"/>
      <c r="W543" s="143"/>
      <c r="X543" s="143"/>
      <c r="Y543" s="143"/>
      <c r="Z543" s="143"/>
      <c r="AA543" s="144">
        <f>SUM(AA535:AA542)</f>
        <v>2466841</v>
      </c>
      <c r="AB543" s="145">
        <f>AA543/E535</f>
        <v>0.99999946895673275</v>
      </c>
      <c r="AC543" s="136"/>
      <c r="AD543" s="137"/>
      <c r="AE543" s="136"/>
      <c r="AF543" s="126"/>
      <c r="AG543" s="126"/>
    </row>
    <row r="544" spans="1:33" s="52" customFormat="1" ht="15" customHeight="1" x14ac:dyDescent="0.25">
      <c r="A544" s="634">
        <v>61</v>
      </c>
      <c r="B544" s="510" t="s">
        <v>235</v>
      </c>
      <c r="C544" s="516" t="s">
        <v>236</v>
      </c>
      <c r="D544" s="522" t="str">
        <f>'[1]CALENDAR TOATE GAL-urile'!$E$451</f>
        <v>www.galtaragugulanilor.ro</v>
      </c>
      <c r="E544" s="519">
        <v>3184579.31</v>
      </c>
      <c r="F544" s="132" t="s">
        <v>307</v>
      </c>
      <c r="G544" s="84"/>
      <c r="H544" s="133"/>
      <c r="I544" s="133"/>
      <c r="J544" s="133"/>
      <c r="K544" s="133"/>
      <c r="L544" s="133"/>
      <c r="M544" s="133"/>
      <c r="N544" s="133"/>
      <c r="O544" s="133"/>
      <c r="P544" s="133"/>
      <c r="Q544" s="133"/>
      <c r="R544" s="133">
        <v>32641</v>
      </c>
      <c r="S544" s="133"/>
      <c r="T544" s="133"/>
      <c r="U544" s="133"/>
      <c r="V544" s="133"/>
      <c r="W544" s="133"/>
      <c r="X544" s="133"/>
      <c r="Y544" s="133"/>
      <c r="Z544" s="133"/>
      <c r="AA544" s="133">
        <v>32641</v>
      </c>
      <c r="AB544" s="175"/>
      <c r="AC544" s="136"/>
      <c r="AD544" s="137"/>
      <c r="AE544" s="136"/>
      <c r="AF544" s="126"/>
      <c r="AG544" s="126"/>
    </row>
    <row r="545" spans="1:33" s="52" customFormat="1" x14ac:dyDescent="0.25">
      <c r="A545" s="559"/>
      <c r="B545" s="511"/>
      <c r="C545" s="517"/>
      <c r="D545" s="577"/>
      <c r="E545" s="520"/>
      <c r="F545" s="132" t="s">
        <v>226</v>
      </c>
      <c r="G545" s="84"/>
      <c r="H545" s="133"/>
      <c r="I545" s="133"/>
      <c r="J545" s="133"/>
      <c r="K545" s="133"/>
      <c r="L545" s="133"/>
      <c r="M545" s="133"/>
      <c r="N545" s="133"/>
      <c r="O545" s="133"/>
      <c r="P545" s="133"/>
      <c r="Q545" s="133"/>
      <c r="R545" s="133">
        <v>10000</v>
      </c>
      <c r="S545" s="133"/>
      <c r="T545" s="133"/>
      <c r="U545" s="133"/>
      <c r="V545" s="133"/>
      <c r="W545" s="133"/>
      <c r="X545" s="133"/>
      <c r="Y545" s="133"/>
      <c r="Z545" s="133"/>
      <c r="AA545" s="133">
        <v>10000</v>
      </c>
      <c r="AB545" s="175"/>
      <c r="AC545" s="136"/>
      <c r="AD545" s="137"/>
      <c r="AE545" s="136"/>
      <c r="AF545" s="126"/>
      <c r="AG545" s="126"/>
    </row>
    <row r="546" spans="1:33" s="52" customFormat="1" x14ac:dyDescent="0.25">
      <c r="A546" s="559"/>
      <c r="B546" s="511"/>
      <c r="C546" s="517"/>
      <c r="D546" s="577"/>
      <c r="E546" s="520"/>
      <c r="F546" s="132" t="s">
        <v>308</v>
      </c>
      <c r="G546" s="84"/>
      <c r="H546" s="133"/>
      <c r="I546" s="133"/>
      <c r="J546" s="133"/>
      <c r="K546" s="133"/>
      <c r="L546" s="133"/>
      <c r="M546" s="133"/>
      <c r="N546" s="133"/>
      <c r="O546" s="133"/>
      <c r="P546" s="133"/>
      <c r="Q546" s="133"/>
      <c r="R546" s="133">
        <v>200000</v>
      </c>
      <c r="S546" s="133"/>
      <c r="T546" s="133"/>
      <c r="U546" s="133"/>
      <c r="V546" s="133"/>
      <c r="W546" s="133"/>
      <c r="X546" s="133"/>
      <c r="Y546" s="133"/>
      <c r="Z546" s="133"/>
      <c r="AA546" s="133">
        <v>200000</v>
      </c>
      <c r="AB546" s="175"/>
      <c r="AC546" s="136"/>
      <c r="AD546" s="137"/>
      <c r="AE546" s="136"/>
      <c r="AF546" s="126"/>
      <c r="AG546" s="126"/>
    </row>
    <row r="547" spans="1:33" s="52" customFormat="1" x14ac:dyDescent="0.25">
      <c r="A547" s="559"/>
      <c r="B547" s="511"/>
      <c r="C547" s="517"/>
      <c r="D547" s="577"/>
      <c r="E547" s="520"/>
      <c r="F547" s="132" t="s">
        <v>43</v>
      </c>
      <c r="G547" s="84"/>
      <c r="H547" s="133"/>
      <c r="I547" s="133"/>
      <c r="J547" s="133"/>
      <c r="K547" s="133"/>
      <c r="L547" s="133"/>
      <c r="M547" s="133"/>
      <c r="N547" s="133"/>
      <c r="O547" s="133"/>
      <c r="P547" s="133"/>
      <c r="Q547" s="133"/>
      <c r="R547" s="133">
        <v>75000</v>
      </c>
      <c r="S547" s="133"/>
      <c r="T547" s="133"/>
      <c r="U547" s="133"/>
      <c r="V547" s="133"/>
      <c r="W547" s="133"/>
      <c r="X547" s="133"/>
      <c r="Y547" s="133"/>
      <c r="Z547" s="133"/>
      <c r="AA547" s="133">
        <v>75000</v>
      </c>
      <c r="AB547" s="175"/>
      <c r="AC547" s="136"/>
      <c r="AD547" s="137"/>
      <c r="AE547" s="136"/>
      <c r="AF547" s="126"/>
      <c r="AG547" s="126"/>
    </row>
    <row r="548" spans="1:33" s="52" customFormat="1" x14ac:dyDescent="0.25">
      <c r="A548" s="559"/>
      <c r="B548" s="511"/>
      <c r="C548" s="517"/>
      <c r="D548" s="577"/>
      <c r="E548" s="520"/>
      <c r="F548" s="135" t="s">
        <v>310</v>
      </c>
      <c r="G548" s="84"/>
      <c r="H548" s="133"/>
      <c r="I548" s="133"/>
      <c r="J548" s="133"/>
      <c r="K548" s="133"/>
      <c r="L548" s="133"/>
      <c r="M548" s="133"/>
      <c r="N548" s="133"/>
      <c r="O548" s="133"/>
      <c r="P548" s="133"/>
      <c r="Q548" s="133"/>
      <c r="R548" s="133">
        <v>440000</v>
      </c>
      <c r="S548" s="133"/>
      <c r="T548" s="133"/>
      <c r="U548" s="133"/>
      <c r="V548" s="133"/>
      <c r="W548" s="133"/>
      <c r="X548" s="133"/>
      <c r="Y548" s="133"/>
      <c r="Z548" s="133"/>
      <c r="AA548" s="133">
        <v>440000</v>
      </c>
      <c r="AB548" s="175"/>
      <c r="AC548" s="136"/>
      <c r="AD548" s="137"/>
      <c r="AE548" s="136"/>
      <c r="AF548" s="126"/>
      <c r="AG548" s="126"/>
    </row>
    <row r="549" spans="1:33" s="52" customFormat="1" x14ac:dyDescent="0.25">
      <c r="A549" s="559"/>
      <c r="B549" s="511"/>
      <c r="C549" s="517"/>
      <c r="D549" s="577"/>
      <c r="E549" s="520"/>
      <c r="F549" s="135" t="s">
        <v>171</v>
      </c>
      <c r="G549" s="84"/>
      <c r="H549" s="133"/>
      <c r="I549" s="133"/>
      <c r="J549" s="133"/>
      <c r="K549" s="133"/>
      <c r="L549" s="133"/>
      <c r="M549" s="133"/>
      <c r="N549" s="133"/>
      <c r="O549" s="133"/>
      <c r="P549" s="133"/>
      <c r="Q549" s="133"/>
      <c r="R549" s="133">
        <v>15000</v>
      </c>
      <c r="S549" s="133"/>
      <c r="T549" s="133"/>
      <c r="U549" s="133"/>
      <c r="V549" s="133"/>
      <c r="W549" s="133"/>
      <c r="X549" s="133"/>
      <c r="Y549" s="133"/>
      <c r="Z549" s="133"/>
      <c r="AA549" s="133">
        <v>15000</v>
      </c>
      <c r="AB549" s="175"/>
      <c r="AC549" s="136"/>
      <c r="AD549" s="137"/>
      <c r="AE549" s="136"/>
      <c r="AF549" s="126"/>
      <c r="AG549" s="126"/>
    </row>
    <row r="550" spans="1:33" s="52" customFormat="1" x14ac:dyDescent="0.25">
      <c r="A550" s="560"/>
      <c r="B550" s="512"/>
      <c r="C550" s="518"/>
      <c r="D550" s="577"/>
      <c r="E550" s="521"/>
      <c r="F550" s="135" t="s">
        <v>65</v>
      </c>
      <c r="G550" s="84"/>
      <c r="H550" s="133"/>
      <c r="I550" s="133"/>
      <c r="J550" s="133"/>
      <c r="K550" s="133"/>
      <c r="L550" s="133"/>
      <c r="M550" s="133"/>
      <c r="N550" s="133"/>
      <c r="O550" s="133"/>
      <c r="P550" s="133"/>
      <c r="Q550" s="133"/>
      <c r="R550" s="133">
        <v>300000</v>
      </c>
      <c r="S550" s="133"/>
      <c r="T550" s="133"/>
      <c r="U550" s="133"/>
      <c r="V550" s="133"/>
      <c r="W550" s="133"/>
      <c r="X550" s="133"/>
      <c r="Y550" s="133"/>
      <c r="Z550" s="133"/>
      <c r="AA550" s="133">
        <v>300000</v>
      </c>
      <c r="AB550" s="175"/>
      <c r="AC550" s="136"/>
      <c r="AD550" s="137"/>
      <c r="AE550" s="136"/>
      <c r="AF550" s="126"/>
      <c r="AG550" s="126"/>
    </row>
    <row r="551" spans="1:33" s="52" customFormat="1" x14ac:dyDescent="0.25">
      <c r="A551" s="291"/>
      <c r="B551" s="105"/>
      <c r="C551" s="80"/>
      <c r="D551" s="284"/>
      <c r="E551" s="33"/>
      <c r="F551" s="135" t="s">
        <v>66</v>
      </c>
      <c r="G551" s="84"/>
      <c r="H551" s="133"/>
      <c r="I551" s="133"/>
      <c r="J551" s="133"/>
      <c r="K551" s="133"/>
      <c r="L551" s="133"/>
      <c r="M551" s="133"/>
      <c r="N551" s="133"/>
      <c r="O551" s="133"/>
      <c r="P551" s="133"/>
      <c r="Q551" s="133"/>
      <c r="R551" s="133">
        <v>480000</v>
      </c>
      <c r="S551" s="133"/>
      <c r="T551" s="133"/>
      <c r="U551" s="133"/>
      <c r="V551" s="133"/>
      <c r="W551" s="133"/>
      <c r="X551" s="133"/>
      <c r="Y551" s="133"/>
      <c r="Z551" s="133"/>
      <c r="AA551" s="133">
        <v>480000</v>
      </c>
      <c r="AB551" s="175"/>
      <c r="AC551" s="136"/>
      <c r="AD551" s="137"/>
      <c r="AE551" s="136"/>
      <c r="AF551" s="126"/>
      <c r="AG551" s="126"/>
    </row>
    <row r="552" spans="1:33" s="52" customFormat="1" x14ac:dyDescent="0.25">
      <c r="A552" s="291"/>
      <c r="B552" s="105"/>
      <c r="C552" s="80"/>
      <c r="D552" s="284"/>
      <c r="E552" s="33"/>
      <c r="F552" s="135" t="s">
        <v>44</v>
      </c>
      <c r="G552" s="84"/>
      <c r="H552" s="133"/>
      <c r="I552" s="133"/>
      <c r="J552" s="133"/>
      <c r="K552" s="133"/>
      <c r="L552" s="133"/>
      <c r="M552" s="133">
        <v>1556751</v>
      </c>
      <c r="N552" s="133"/>
      <c r="O552" s="133"/>
      <c r="P552" s="133"/>
      <c r="Q552" s="133">
        <v>880310.3</v>
      </c>
      <c r="R552" s="133"/>
      <c r="S552" s="133"/>
      <c r="T552" s="133"/>
      <c r="U552" s="133"/>
      <c r="V552" s="133"/>
      <c r="W552" s="133"/>
      <c r="X552" s="133"/>
      <c r="Y552" s="133"/>
      <c r="Z552" s="133"/>
      <c r="AA552" s="133">
        <v>1556751</v>
      </c>
      <c r="AB552" s="175"/>
      <c r="AC552" s="136">
        <v>8</v>
      </c>
      <c r="AD552" s="137">
        <v>676440.7</v>
      </c>
      <c r="AE552" s="136" t="s">
        <v>1487</v>
      </c>
      <c r="AF552" s="126"/>
      <c r="AG552" s="126"/>
    </row>
    <row r="553" spans="1:33" s="52" customFormat="1" x14ac:dyDescent="0.25">
      <c r="A553" s="291"/>
      <c r="B553" s="105"/>
      <c r="C553" s="80"/>
      <c r="D553" s="284"/>
      <c r="E553" s="33"/>
      <c r="F553" s="135" t="s">
        <v>69</v>
      </c>
      <c r="G553" s="84"/>
      <c r="H553" s="133"/>
      <c r="I553" s="133"/>
      <c r="J553" s="133"/>
      <c r="K553" s="133"/>
      <c r="L553" s="133"/>
      <c r="M553" s="133"/>
      <c r="N553" s="133"/>
      <c r="O553" s="133"/>
      <c r="P553" s="133"/>
      <c r="Q553" s="133">
        <v>30000</v>
      </c>
      <c r="R553" s="133"/>
      <c r="S553" s="133"/>
      <c r="T553" s="133"/>
      <c r="U553" s="133"/>
      <c r="V553" s="133"/>
      <c r="W553" s="133"/>
      <c r="X553" s="133"/>
      <c r="Y553" s="133"/>
      <c r="Z553" s="133"/>
      <c r="AA553" s="133">
        <v>30000</v>
      </c>
      <c r="AB553" s="175"/>
      <c r="AC553" s="136"/>
      <c r="AD553" s="137"/>
      <c r="AE553" s="136" t="s">
        <v>1488</v>
      </c>
      <c r="AF553" s="126"/>
      <c r="AG553" s="126"/>
    </row>
    <row r="554" spans="1:33" s="52" customFormat="1" x14ac:dyDescent="0.25">
      <c r="A554" s="291"/>
      <c r="B554" s="105"/>
      <c r="C554" s="80"/>
      <c r="D554" s="284"/>
      <c r="E554" s="33"/>
      <c r="F554" s="135" t="s">
        <v>234</v>
      </c>
      <c r="G554" s="84"/>
      <c r="H554" s="133"/>
      <c r="I554" s="133"/>
      <c r="J554" s="133"/>
      <c r="K554" s="133"/>
      <c r="L554" s="133"/>
      <c r="M554" s="133"/>
      <c r="N554" s="133">
        <v>30187</v>
      </c>
      <c r="O554" s="133"/>
      <c r="P554" s="133"/>
      <c r="Q554" s="133"/>
      <c r="R554" s="133"/>
      <c r="S554" s="133"/>
      <c r="T554" s="133"/>
      <c r="U554" s="133"/>
      <c r="V554" s="133"/>
      <c r="W554" s="133"/>
      <c r="X554" s="133"/>
      <c r="Y554" s="133"/>
      <c r="Z554" s="133"/>
      <c r="AA554" s="133">
        <v>30187</v>
      </c>
      <c r="AB554" s="175"/>
      <c r="AC554" s="136">
        <v>1</v>
      </c>
      <c r="AD554" s="137">
        <v>30187</v>
      </c>
      <c r="AE554" s="136"/>
      <c r="AF554" s="126"/>
      <c r="AG554" s="126"/>
    </row>
    <row r="555" spans="1:33" s="52" customFormat="1" x14ac:dyDescent="0.25">
      <c r="A555" s="291"/>
      <c r="B555" s="105"/>
      <c r="C555" s="80"/>
      <c r="D555" s="284"/>
      <c r="E555" s="33"/>
      <c r="F555" s="135" t="s">
        <v>442</v>
      </c>
      <c r="G555" s="84"/>
      <c r="H555" s="133"/>
      <c r="I555" s="133"/>
      <c r="J555" s="133"/>
      <c r="K555" s="133"/>
      <c r="L555" s="133"/>
      <c r="M555" s="133"/>
      <c r="N555" s="133"/>
      <c r="O555" s="133"/>
      <c r="P555" s="133"/>
      <c r="Q555" s="133">
        <v>15000</v>
      </c>
      <c r="R555" s="133"/>
      <c r="S555" s="133"/>
      <c r="T555" s="133"/>
      <c r="U555" s="133"/>
      <c r="V555" s="133"/>
      <c r="W555" s="133"/>
      <c r="X555" s="133"/>
      <c r="Y555" s="133"/>
      <c r="Z555" s="133"/>
      <c r="AA555" s="133">
        <v>15000</v>
      </c>
      <c r="AB555" s="175"/>
      <c r="AC555" s="136"/>
      <c r="AD555" s="137"/>
      <c r="AE555" s="136" t="s">
        <v>1488</v>
      </c>
      <c r="AF555" s="126"/>
      <c r="AG555" s="126"/>
    </row>
    <row r="556" spans="1:33" s="52" customFormat="1" x14ac:dyDescent="0.25">
      <c r="A556" s="181"/>
      <c r="B556" s="182" t="s">
        <v>16</v>
      </c>
      <c r="C556" s="183"/>
      <c r="D556" s="82"/>
      <c r="E556" s="82"/>
      <c r="F556" s="184"/>
      <c r="G556" s="143"/>
      <c r="H556" s="143"/>
      <c r="I556" s="143"/>
      <c r="J556" s="143"/>
      <c r="K556" s="143"/>
      <c r="L556" s="143"/>
      <c r="M556" s="143"/>
      <c r="N556" s="143"/>
      <c r="O556" s="143"/>
      <c r="P556" s="143"/>
      <c r="Q556" s="143"/>
      <c r="R556" s="143"/>
      <c r="S556" s="143"/>
      <c r="T556" s="143"/>
      <c r="U556" s="143"/>
      <c r="V556" s="143"/>
      <c r="W556" s="143"/>
      <c r="X556" s="143"/>
      <c r="Y556" s="143"/>
      <c r="Z556" s="143"/>
      <c r="AA556" s="144">
        <f>SUM(AA544:AA555)</f>
        <v>3184579</v>
      </c>
      <c r="AB556" s="145">
        <f>AA556/E544</f>
        <v>0.99999990265590211</v>
      </c>
      <c r="AC556" s="136"/>
      <c r="AD556" s="137"/>
      <c r="AE556" s="136"/>
      <c r="AF556" s="126"/>
      <c r="AG556" s="126"/>
    </row>
    <row r="557" spans="1:33" s="52" customFormat="1" x14ac:dyDescent="0.25">
      <c r="A557" s="513">
        <v>62</v>
      </c>
      <c r="B557" s="510" t="s">
        <v>242</v>
      </c>
      <c r="C557" s="516" t="s">
        <v>243</v>
      </c>
      <c r="D557" s="522" t="s">
        <v>1192</v>
      </c>
      <c r="E557" s="622">
        <v>2585031.31</v>
      </c>
      <c r="F557" s="292" t="s">
        <v>237</v>
      </c>
      <c r="G557" s="79"/>
      <c r="H557" s="79"/>
      <c r="I557" s="79"/>
      <c r="J557" s="79"/>
      <c r="K557" s="79"/>
      <c r="L557" s="79"/>
      <c r="M557" s="79"/>
      <c r="N557" s="79"/>
      <c r="O557" s="79"/>
      <c r="P557" s="79"/>
      <c r="Q557" s="79"/>
      <c r="R557" s="79"/>
      <c r="S557" s="79">
        <v>12766</v>
      </c>
      <c r="T557" s="79"/>
      <c r="U557" s="79"/>
      <c r="V557" s="79"/>
      <c r="W557" s="79"/>
      <c r="X557" s="79"/>
      <c r="Y557" s="79"/>
      <c r="Z557" s="79"/>
      <c r="AA557" s="79">
        <v>12766</v>
      </c>
      <c r="AB557" s="175"/>
      <c r="AC557" s="136"/>
      <c r="AD557" s="137"/>
      <c r="AE557" s="136" t="s">
        <v>1207</v>
      </c>
      <c r="AF557" s="126"/>
      <c r="AG557" s="126"/>
    </row>
    <row r="558" spans="1:33" s="52" customFormat="1" x14ac:dyDescent="0.25">
      <c r="A558" s="514"/>
      <c r="B558" s="511"/>
      <c r="C558" s="517"/>
      <c r="D558" s="517"/>
      <c r="E558" s="623"/>
      <c r="F558" s="292" t="s">
        <v>238</v>
      </c>
      <c r="G558" s="79"/>
      <c r="H558" s="79"/>
      <c r="I558" s="79"/>
      <c r="J558" s="79"/>
      <c r="K558" s="79"/>
      <c r="L558" s="79"/>
      <c r="M558" s="79"/>
      <c r="N558" s="79"/>
      <c r="O558" s="79"/>
      <c r="P558" s="79"/>
      <c r="Q558" s="79"/>
      <c r="R558" s="79">
        <v>25531</v>
      </c>
      <c r="S558" s="79"/>
      <c r="T558" s="79"/>
      <c r="U558" s="79"/>
      <c r="V558" s="79"/>
      <c r="W558" s="79"/>
      <c r="X558" s="79"/>
      <c r="Y558" s="79"/>
      <c r="Z558" s="79"/>
      <c r="AA558" s="79">
        <v>25531</v>
      </c>
      <c r="AB558" s="175"/>
      <c r="AC558" s="136"/>
      <c r="AD558" s="137"/>
      <c r="AE558" s="136"/>
      <c r="AF558" s="126"/>
      <c r="AG558" s="126"/>
    </row>
    <row r="559" spans="1:33" s="52" customFormat="1" x14ac:dyDescent="0.25">
      <c r="A559" s="514"/>
      <c r="B559" s="511"/>
      <c r="C559" s="517"/>
      <c r="D559" s="517"/>
      <c r="E559" s="623"/>
      <c r="F559" s="292" t="s">
        <v>239</v>
      </c>
      <c r="G559" s="79"/>
      <c r="H559" s="79"/>
      <c r="I559" s="79"/>
      <c r="J559" s="79"/>
      <c r="K559" s="79"/>
      <c r="L559" s="79"/>
      <c r="M559" s="79"/>
      <c r="N559" s="79"/>
      <c r="O559" s="79"/>
      <c r="P559" s="79"/>
      <c r="Q559" s="79">
        <v>51062</v>
      </c>
      <c r="R559" s="79"/>
      <c r="S559" s="79"/>
      <c r="T559" s="79"/>
      <c r="U559" s="79"/>
      <c r="V559" s="79"/>
      <c r="W559" s="79"/>
      <c r="X559" s="79"/>
      <c r="Y559" s="79"/>
      <c r="Z559" s="79"/>
      <c r="AA559" s="79">
        <v>51062</v>
      </c>
      <c r="AB559" s="175"/>
      <c r="AC559" s="136"/>
      <c r="AD559" s="137"/>
      <c r="AE559" s="136"/>
      <c r="AF559" s="126"/>
      <c r="AG559" s="126"/>
    </row>
    <row r="560" spans="1:33" s="52" customFormat="1" x14ac:dyDescent="0.25">
      <c r="A560" s="514"/>
      <c r="B560" s="511"/>
      <c r="C560" s="517"/>
      <c r="D560" s="517"/>
      <c r="E560" s="623"/>
      <c r="F560" s="134" t="s">
        <v>240</v>
      </c>
      <c r="G560" s="79"/>
      <c r="H560" s="79"/>
      <c r="I560" s="79"/>
      <c r="J560" s="79"/>
      <c r="K560" s="79"/>
      <c r="L560" s="79"/>
      <c r="M560" s="79"/>
      <c r="N560" s="79"/>
      <c r="O560" s="79"/>
      <c r="P560" s="79"/>
      <c r="Q560" s="79">
        <v>19148</v>
      </c>
      <c r="R560" s="79"/>
      <c r="S560" s="79"/>
      <c r="T560" s="79"/>
      <c r="U560" s="79"/>
      <c r="V560" s="79"/>
      <c r="W560" s="79"/>
      <c r="X560" s="79"/>
      <c r="Y560" s="79"/>
      <c r="Z560" s="79"/>
      <c r="AA560" s="79">
        <v>19148</v>
      </c>
      <c r="AB560" s="175"/>
      <c r="AC560" s="136"/>
      <c r="AD560" s="137"/>
      <c r="AE560" s="136"/>
      <c r="AF560" s="126"/>
      <c r="AG560" s="126"/>
    </row>
    <row r="561" spans="1:33" s="52" customFormat="1" x14ac:dyDescent="0.25">
      <c r="A561" s="514"/>
      <c r="B561" s="511"/>
      <c r="C561" s="517"/>
      <c r="D561" s="517"/>
      <c r="E561" s="623"/>
      <c r="F561" s="134" t="s">
        <v>241</v>
      </c>
      <c r="G561" s="79"/>
      <c r="H561" s="79"/>
      <c r="I561" s="79"/>
      <c r="J561" s="79"/>
      <c r="K561" s="79"/>
      <c r="L561" s="79"/>
      <c r="M561" s="79"/>
      <c r="N561" s="79"/>
      <c r="O561" s="79"/>
      <c r="P561" s="79"/>
      <c r="Q561" s="79"/>
      <c r="R561" s="79"/>
      <c r="S561" s="79">
        <v>153187</v>
      </c>
      <c r="T561" s="79"/>
      <c r="U561" s="79"/>
      <c r="V561" s="79"/>
      <c r="W561" s="79"/>
      <c r="X561" s="79"/>
      <c r="Y561" s="79"/>
      <c r="Z561" s="79"/>
      <c r="AA561" s="79">
        <v>153187</v>
      </c>
      <c r="AB561" s="175"/>
      <c r="AC561" s="136"/>
      <c r="AD561" s="137"/>
      <c r="AE561" s="136"/>
      <c r="AF561" s="126"/>
      <c r="AG561" s="126"/>
    </row>
    <row r="562" spans="1:33" s="52" customFormat="1" x14ac:dyDescent="0.25">
      <c r="A562" s="514"/>
      <c r="B562" s="511"/>
      <c r="C562" s="517"/>
      <c r="D562" s="517"/>
      <c r="E562" s="623"/>
      <c r="F562" s="134" t="s">
        <v>244</v>
      </c>
      <c r="G562" s="79"/>
      <c r="H562" s="79"/>
      <c r="I562" s="79"/>
      <c r="J562" s="79"/>
      <c r="K562" s="79"/>
      <c r="L562" s="79"/>
      <c r="M562" s="79"/>
      <c r="N562" s="79"/>
      <c r="O562" s="79"/>
      <c r="P562" s="79"/>
      <c r="Q562" s="79">
        <v>1531870</v>
      </c>
      <c r="R562" s="79"/>
      <c r="S562" s="79"/>
      <c r="T562" s="79"/>
      <c r="U562" s="79"/>
      <c r="V562" s="79"/>
      <c r="W562" s="79"/>
      <c r="X562" s="79"/>
      <c r="Y562" s="79"/>
      <c r="Z562" s="79"/>
      <c r="AA562" s="79">
        <v>1531870</v>
      </c>
      <c r="AB562" s="175"/>
      <c r="AC562" s="136"/>
      <c r="AD562" s="137"/>
      <c r="AE562" s="136"/>
      <c r="AF562" s="126"/>
      <c r="AG562" s="126"/>
    </row>
    <row r="563" spans="1:33" s="52" customFormat="1" x14ac:dyDescent="0.25">
      <c r="A563" s="514"/>
      <c r="B563" s="511"/>
      <c r="C563" s="517"/>
      <c r="D563" s="517"/>
      <c r="E563" s="623"/>
      <c r="F563" s="134" t="s">
        <v>245</v>
      </c>
      <c r="G563" s="79"/>
      <c r="H563" s="79"/>
      <c r="I563" s="79"/>
      <c r="J563" s="79"/>
      <c r="K563" s="79"/>
      <c r="L563" s="79"/>
      <c r="M563" s="79"/>
      <c r="N563" s="79"/>
      <c r="O563" s="79"/>
      <c r="P563" s="79"/>
      <c r="Q563" s="79"/>
      <c r="R563" s="79"/>
      <c r="S563" s="79">
        <v>12766</v>
      </c>
      <c r="T563" s="79"/>
      <c r="U563" s="79"/>
      <c r="V563" s="79"/>
      <c r="W563" s="79"/>
      <c r="X563" s="79"/>
      <c r="Y563" s="79"/>
      <c r="Z563" s="79"/>
      <c r="AA563" s="79">
        <v>12766</v>
      </c>
      <c r="AB563" s="175"/>
      <c r="AC563" s="136"/>
      <c r="AD563" s="137"/>
      <c r="AE563" s="136"/>
      <c r="AF563" s="126"/>
      <c r="AG563" s="126"/>
    </row>
    <row r="564" spans="1:33" s="52" customFormat="1" x14ac:dyDescent="0.25">
      <c r="A564" s="514"/>
      <c r="B564" s="511"/>
      <c r="C564" s="517"/>
      <c r="D564" s="517"/>
      <c r="E564" s="623"/>
      <c r="F564" s="134" t="s">
        <v>246</v>
      </c>
      <c r="G564" s="79"/>
      <c r="H564" s="79"/>
      <c r="I564" s="79"/>
      <c r="J564" s="79"/>
      <c r="K564" s="79"/>
      <c r="L564" s="79"/>
      <c r="M564" s="79"/>
      <c r="N564" s="79"/>
      <c r="O564" s="79"/>
      <c r="P564" s="79"/>
      <c r="Q564" s="79"/>
      <c r="R564" s="79"/>
      <c r="S564" s="79">
        <v>12766</v>
      </c>
      <c r="T564" s="79"/>
      <c r="U564" s="79"/>
      <c r="V564" s="79"/>
      <c r="W564" s="79"/>
      <c r="X564" s="79"/>
      <c r="Y564" s="79"/>
      <c r="Z564" s="79"/>
      <c r="AA564" s="79">
        <v>12766</v>
      </c>
      <c r="AB564" s="175"/>
      <c r="AC564" s="136"/>
      <c r="AD564" s="137"/>
      <c r="AE564" s="136"/>
      <c r="AF564" s="126"/>
      <c r="AG564" s="126"/>
    </row>
    <row r="565" spans="1:33" s="52" customFormat="1" x14ac:dyDescent="0.25">
      <c r="A565" s="514"/>
      <c r="B565" s="511"/>
      <c r="C565" s="517"/>
      <c r="D565" s="517"/>
      <c r="E565" s="623"/>
      <c r="F565" s="134" t="s">
        <v>247</v>
      </c>
      <c r="G565" s="79"/>
      <c r="H565" s="79"/>
      <c r="I565" s="79"/>
      <c r="J565" s="79"/>
      <c r="K565" s="79"/>
      <c r="L565" s="79"/>
      <c r="M565" s="79"/>
      <c r="N565" s="79"/>
      <c r="O565" s="79"/>
      <c r="P565" s="79"/>
      <c r="Q565" s="79"/>
      <c r="R565" s="79">
        <v>255312</v>
      </c>
      <c r="S565" s="79"/>
      <c r="T565" s="79"/>
      <c r="U565" s="79"/>
      <c r="V565" s="79"/>
      <c r="W565" s="79"/>
      <c r="X565" s="79"/>
      <c r="Y565" s="79"/>
      <c r="Z565" s="79"/>
      <c r="AA565" s="79">
        <v>255312</v>
      </c>
      <c r="AB565" s="175" t="s">
        <v>896</v>
      </c>
      <c r="AC565" s="136"/>
      <c r="AD565" s="137"/>
      <c r="AE565" s="136"/>
      <c r="AF565" s="126"/>
      <c r="AG565" s="126"/>
    </row>
    <row r="566" spans="1:33" s="52" customFormat="1" x14ac:dyDescent="0.25">
      <c r="A566" s="514"/>
      <c r="B566" s="511"/>
      <c r="C566" s="517"/>
      <c r="D566" s="517"/>
      <c r="E566" s="623"/>
      <c r="F566" s="134" t="s">
        <v>248</v>
      </c>
      <c r="G566" s="79"/>
      <c r="H566" s="79"/>
      <c r="I566" s="79"/>
      <c r="J566" s="79"/>
      <c r="K566" s="79"/>
      <c r="L566" s="79"/>
      <c r="M566" s="79"/>
      <c r="N566" s="79"/>
      <c r="O566" s="79"/>
      <c r="P566" s="79"/>
      <c r="Q566" s="79"/>
      <c r="R566" s="79"/>
      <c r="S566" s="79">
        <v>204249</v>
      </c>
      <c r="T566" s="79"/>
      <c r="U566" s="79"/>
      <c r="V566" s="79"/>
      <c r="W566" s="79"/>
      <c r="X566" s="79"/>
      <c r="Y566" s="79"/>
      <c r="Z566" s="79"/>
      <c r="AA566" s="79">
        <v>204249</v>
      </c>
      <c r="AB566" s="175"/>
      <c r="AC566" s="136"/>
      <c r="AD566" s="137"/>
      <c r="AE566" s="136"/>
      <c r="AF566" s="126"/>
      <c r="AG566" s="126"/>
    </row>
    <row r="567" spans="1:33" s="52" customFormat="1" x14ac:dyDescent="0.25">
      <c r="A567" s="514"/>
      <c r="B567" s="511"/>
      <c r="C567" s="517"/>
      <c r="D567" s="517"/>
      <c r="E567" s="623"/>
      <c r="F567" s="134" t="s">
        <v>249</v>
      </c>
      <c r="G567" s="79"/>
      <c r="H567" s="79"/>
      <c r="I567" s="79"/>
      <c r="J567" s="79"/>
      <c r="K567" s="79"/>
      <c r="L567" s="79"/>
      <c r="M567" s="79"/>
      <c r="N567" s="79"/>
      <c r="O567" s="79"/>
      <c r="P567" s="79"/>
      <c r="Q567" s="79">
        <v>153187</v>
      </c>
      <c r="R567" s="79"/>
      <c r="S567" s="79"/>
      <c r="T567" s="79"/>
      <c r="U567" s="79"/>
      <c r="V567" s="79"/>
      <c r="W567" s="79"/>
      <c r="X567" s="79"/>
      <c r="Y567" s="79"/>
      <c r="Z567" s="79"/>
      <c r="AA567" s="79">
        <v>153187</v>
      </c>
      <c r="AB567" s="175"/>
      <c r="AC567" s="136"/>
      <c r="AD567" s="137"/>
      <c r="AE567" s="136"/>
      <c r="AF567" s="126"/>
      <c r="AG567" s="126"/>
    </row>
    <row r="568" spans="1:33" s="52" customFormat="1" x14ac:dyDescent="0.25">
      <c r="A568" s="515"/>
      <c r="B568" s="512"/>
      <c r="C568" s="518"/>
      <c r="D568" s="518"/>
      <c r="E568" s="624"/>
      <c r="F568" s="134" t="s">
        <v>250</v>
      </c>
      <c r="G568" s="79"/>
      <c r="H568" s="79"/>
      <c r="I568" s="79"/>
      <c r="J568" s="79"/>
      <c r="K568" s="79"/>
      <c r="L568" s="79"/>
      <c r="M568" s="79"/>
      <c r="N568" s="79"/>
      <c r="O568" s="79"/>
      <c r="P568" s="79"/>
      <c r="Q568" s="79"/>
      <c r="R568" s="79"/>
      <c r="S568" s="79">
        <v>153187</v>
      </c>
      <c r="T568" s="79"/>
      <c r="U568" s="79"/>
      <c r="V568" s="79"/>
      <c r="W568" s="79"/>
      <c r="X568" s="79"/>
      <c r="Y568" s="79"/>
      <c r="Z568" s="79"/>
      <c r="AA568" s="79">
        <v>153187</v>
      </c>
      <c r="AB568" s="175"/>
      <c r="AC568" s="136"/>
      <c r="AD568" s="137"/>
      <c r="AE568" s="136"/>
      <c r="AF568" s="126"/>
      <c r="AG568" s="126"/>
    </row>
    <row r="569" spans="1:33" s="52" customFormat="1" x14ac:dyDescent="0.25">
      <c r="A569" s="159"/>
      <c r="B569" s="293" t="s">
        <v>16</v>
      </c>
      <c r="C569" s="281"/>
      <c r="D569" s="24"/>
      <c r="E569" s="24"/>
      <c r="F569" s="184"/>
      <c r="G569" s="143"/>
      <c r="H569" s="143"/>
      <c r="I569" s="143"/>
      <c r="J569" s="143"/>
      <c r="K569" s="143"/>
      <c r="L569" s="143"/>
      <c r="M569" s="143"/>
      <c r="N569" s="143"/>
      <c r="O569" s="143"/>
      <c r="P569" s="143"/>
      <c r="Q569" s="143"/>
      <c r="R569" s="143"/>
      <c r="S569" s="143"/>
      <c r="T569" s="143"/>
      <c r="U569" s="143"/>
      <c r="V569" s="143"/>
      <c r="W569" s="143"/>
      <c r="X569" s="143"/>
      <c r="Y569" s="143"/>
      <c r="Z569" s="143"/>
      <c r="AA569" s="144">
        <f>SUM(AA557:AA568)</f>
        <v>2585031</v>
      </c>
      <c r="AB569" s="145">
        <f>AA569/E557</f>
        <v>0.9999998800788219</v>
      </c>
      <c r="AC569" s="136"/>
      <c r="AD569" s="137"/>
      <c r="AE569" s="136"/>
      <c r="AF569" s="126"/>
      <c r="AG569" s="126"/>
    </row>
    <row r="570" spans="1:33" s="52" customFormat="1" ht="15" customHeight="1" x14ac:dyDescent="0.25">
      <c r="A570" s="513">
        <v>63</v>
      </c>
      <c r="B570" s="510" t="s">
        <v>251</v>
      </c>
      <c r="C570" s="516" t="s">
        <v>252</v>
      </c>
      <c r="D570" s="522" t="s">
        <v>1191</v>
      </c>
      <c r="E570" s="519">
        <v>2082731.31</v>
      </c>
      <c r="F570" s="294" t="s">
        <v>118</v>
      </c>
      <c r="G570" s="79"/>
      <c r="H570" s="79"/>
      <c r="I570" s="79"/>
      <c r="J570" s="79"/>
      <c r="K570" s="79"/>
      <c r="L570" s="79"/>
      <c r="M570" s="79"/>
      <c r="N570" s="79"/>
      <c r="O570" s="79"/>
      <c r="P570" s="79"/>
      <c r="Q570" s="79">
        <v>960000</v>
      </c>
      <c r="R570" s="79"/>
      <c r="S570" s="79"/>
      <c r="T570" s="79"/>
      <c r="U570" s="79"/>
      <c r="V570" s="79"/>
      <c r="W570" s="79"/>
      <c r="X570" s="79"/>
      <c r="Y570" s="79"/>
      <c r="Z570" s="79"/>
      <c r="AA570" s="261">
        <v>759824</v>
      </c>
      <c r="AB570" s="175"/>
      <c r="AC570" s="136"/>
      <c r="AD570" s="137"/>
      <c r="AE570" s="136" t="s">
        <v>1208</v>
      </c>
      <c r="AF570" s="126"/>
      <c r="AG570" s="126"/>
    </row>
    <row r="571" spans="1:33" s="52" customFormat="1" x14ac:dyDescent="0.25">
      <c r="A571" s="514"/>
      <c r="B571" s="511"/>
      <c r="C571" s="517"/>
      <c r="D571" s="517"/>
      <c r="E571" s="520"/>
      <c r="F571" s="294" t="s">
        <v>116</v>
      </c>
      <c r="G571" s="79"/>
      <c r="H571" s="79"/>
      <c r="I571" s="79"/>
      <c r="J571" s="79"/>
      <c r="K571" s="79"/>
      <c r="L571" s="79"/>
      <c r="M571" s="79"/>
      <c r="N571" s="79"/>
      <c r="O571" s="79"/>
      <c r="P571" s="79"/>
      <c r="Q571" s="79"/>
      <c r="R571" s="79">
        <v>200000</v>
      </c>
      <c r="S571" s="79"/>
      <c r="T571" s="79"/>
      <c r="U571" s="79"/>
      <c r="V571" s="79"/>
      <c r="W571" s="79"/>
      <c r="X571" s="79"/>
      <c r="Y571" s="79"/>
      <c r="Z571" s="79"/>
      <c r="AA571" s="261">
        <v>379912</v>
      </c>
      <c r="AB571" s="175"/>
      <c r="AC571" s="136"/>
      <c r="AD571" s="137"/>
      <c r="AE571" s="136"/>
      <c r="AF571" s="126"/>
      <c r="AG571" s="126"/>
    </row>
    <row r="572" spans="1:33" s="52" customFormat="1" x14ac:dyDescent="0.25">
      <c r="A572" s="514"/>
      <c r="B572" s="511"/>
      <c r="C572" s="517"/>
      <c r="D572" s="517"/>
      <c r="E572" s="520"/>
      <c r="F572" s="294" t="s">
        <v>171</v>
      </c>
      <c r="G572" s="79"/>
      <c r="H572" s="79"/>
      <c r="I572" s="79"/>
      <c r="J572" s="79"/>
      <c r="K572" s="79"/>
      <c r="L572" s="79"/>
      <c r="M572" s="79"/>
      <c r="N572" s="79"/>
      <c r="O572" s="79"/>
      <c r="P572" s="79"/>
      <c r="Q572" s="79"/>
      <c r="R572" s="79">
        <v>500000</v>
      </c>
      <c r="S572" s="79"/>
      <c r="T572" s="79"/>
      <c r="U572" s="79"/>
      <c r="V572" s="79"/>
      <c r="W572" s="79"/>
      <c r="X572" s="79"/>
      <c r="Y572" s="79"/>
      <c r="Z572" s="79"/>
      <c r="AA572" s="261">
        <v>271366</v>
      </c>
      <c r="AB572" s="175"/>
      <c r="AC572" s="136"/>
      <c r="AD572" s="137"/>
      <c r="AE572" s="136"/>
      <c r="AF572" s="126"/>
      <c r="AG572" s="126"/>
    </row>
    <row r="573" spans="1:33" s="52" customFormat="1" x14ac:dyDescent="0.25">
      <c r="A573" s="514"/>
      <c r="B573" s="511"/>
      <c r="C573" s="517"/>
      <c r="D573" s="517"/>
      <c r="E573" s="520"/>
      <c r="F573" s="294" t="s">
        <v>113</v>
      </c>
      <c r="G573" s="79"/>
      <c r="H573" s="79"/>
      <c r="I573" s="79"/>
      <c r="J573" s="79"/>
      <c r="K573" s="79"/>
      <c r="L573" s="79"/>
      <c r="M573" s="79"/>
      <c r="N573" s="79"/>
      <c r="O573" s="79"/>
      <c r="P573" s="79"/>
      <c r="Q573" s="79"/>
      <c r="R573" s="79">
        <v>50890</v>
      </c>
      <c r="S573" s="79"/>
      <c r="T573" s="79"/>
      <c r="U573" s="79"/>
      <c r="V573" s="79"/>
      <c r="W573" s="79"/>
      <c r="X573" s="79"/>
      <c r="Y573" s="79"/>
      <c r="Z573" s="79"/>
      <c r="AA573" s="261">
        <v>108546</v>
      </c>
      <c r="AB573" s="175"/>
      <c r="AC573" s="136"/>
      <c r="AD573" s="137"/>
      <c r="AE573" s="136"/>
      <c r="AF573" s="126"/>
      <c r="AG573" s="126"/>
    </row>
    <row r="574" spans="1:33" s="52" customFormat="1" x14ac:dyDescent="0.25">
      <c r="A574" s="514"/>
      <c r="B574" s="511"/>
      <c r="C574" s="517"/>
      <c r="D574" s="517"/>
      <c r="E574" s="520"/>
      <c r="F574" s="294" t="s">
        <v>115</v>
      </c>
      <c r="G574" s="79"/>
      <c r="H574" s="79"/>
      <c r="I574" s="79"/>
      <c r="J574" s="79"/>
      <c r="K574" s="79"/>
      <c r="L574" s="79"/>
      <c r="M574" s="79"/>
      <c r="N574" s="79"/>
      <c r="O574" s="79"/>
      <c r="P574" s="79"/>
      <c r="Q574" s="79"/>
      <c r="R574" s="79">
        <v>150000</v>
      </c>
      <c r="S574" s="79"/>
      <c r="T574" s="79"/>
      <c r="U574" s="79"/>
      <c r="V574" s="79"/>
      <c r="W574" s="79"/>
      <c r="X574" s="79"/>
      <c r="Y574" s="79"/>
      <c r="Z574" s="79"/>
      <c r="AA574" s="261">
        <v>162819</v>
      </c>
      <c r="AB574" s="175"/>
      <c r="AC574" s="136"/>
      <c r="AD574" s="137"/>
      <c r="AE574" s="136"/>
      <c r="AF574" s="126"/>
      <c r="AG574" s="126"/>
    </row>
    <row r="575" spans="1:33" s="52" customFormat="1" x14ac:dyDescent="0.25">
      <c r="A575" s="514"/>
      <c r="B575" s="511"/>
      <c r="C575" s="517"/>
      <c r="D575" s="517"/>
      <c r="E575" s="520"/>
      <c r="F575" s="294" t="s">
        <v>131</v>
      </c>
      <c r="G575" s="79"/>
      <c r="H575" s="79"/>
      <c r="I575" s="79"/>
      <c r="J575" s="79"/>
      <c r="K575" s="79"/>
      <c r="L575" s="79"/>
      <c r="M575" s="79"/>
      <c r="N575" s="79"/>
      <c r="O575" s="79"/>
      <c r="P575" s="79"/>
      <c r="Q575" s="79"/>
      <c r="R575" s="79">
        <v>13568</v>
      </c>
      <c r="S575" s="79"/>
      <c r="T575" s="79"/>
      <c r="U575" s="79"/>
      <c r="V575" s="79"/>
      <c r="W575" s="79"/>
      <c r="X575" s="79"/>
      <c r="Y575" s="79"/>
      <c r="Z575" s="79"/>
      <c r="AA575" s="261">
        <v>13568</v>
      </c>
      <c r="AB575" s="175"/>
      <c r="AC575" s="136"/>
      <c r="AD575" s="137"/>
      <c r="AE575" s="136"/>
      <c r="AF575" s="126"/>
      <c r="AG575" s="126"/>
    </row>
    <row r="576" spans="1:33" s="52" customFormat="1" x14ac:dyDescent="0.25">
      <c r="A576" s="514"/>
      <c r="B576" s="511"/>
      <c r="C576" s="517"/>
      <c r="D576" s="517"/>
      <c r="E576" s="520"/>
      <c r="F576" s="294" t="s">
        <v>117</v>
      </c>
      <c r="G576" s="79"/>
      <c r="H576" s="79"/>
      <c r="I576" s="79"/>
      <c r="J576" s="79"/>
      <c r="K576" s="79"/>
      <c r="L576" s="79"/>
      <c r="M576" s="79"/>
      <c r="N576" s="79"/>
      <c r="O576" s="79"/>
      <c r="P576" s="79"/>
      <c r="Q576" s="79"/>
      <c r="R576" s="79">
        <v>100000</v>
      </c>
      <c r="S576" s="79"/>
      <c r="T576" s="79"/>
      <c r="U576" s="79"/>
      <c r="V576" s="79"/>
      <c r="W576" s="79"/>
      <c r="X576" s="79"/>
      <c r="Y576" s="79"/>
      <c r="Z576" s="79"/>
      <c r="AA576" s="261">
        <v>271366</v>
      </c>
      <c r="AB576" s="175"/>
      <c r="AC576" s="136"/>
      <c r="AD576" s="137"/>
      <c r="AE576" s="136"/>
      <c r="AF576" s="126"/>
      <c r="AG576" s="126"/>
    </row>
    <row r="577" spans="1:33" s="52" customFormat="1" x14ac:dyDescent="0.25">
      <c r="A577" s="177"/>
      <c r="B577" s="105"/>
      <c r="C577" s="80"/>
      <c r="D577" s="517"/>
      <c r="E577" s="520"/>
      <c r="F577" s="294" t="s">
        <v>258</v>
      </c>
      <c r="G577" s="79"/>
      <c r="H577" s="79"/>
      <c r="I577" s="79"/>
      <c r="J577" s="79"/>
      <c r="K577" s="79"/>
      <c r="L577" s="79"/>
      <c r="M577" s="79"/>
      <c r="N577" s="79"/>
      <c r="O577" s="79"/>
      <c r="P577" s="79"/>
      <c r="Q577" s="79"/>
      <c r="R577" s="79">
        <v>27137</v>
      </c>
      <c r="S577" s="79"/>
      <c r="T577" s="79"/>
      <c r="U577" s="79"/>
      <c r="V577" s="79"/>
      <c r="W577" s="79"/>
      <c r="X577" s="79"/>
      <c r="Y577" s="79"/>
      <c r="Z577" s="79"/>
      <c r="AA577" s="261">
        <v>27137</v>
      </c>
      <c r="AB577" s="175"/>
      <c r="AC577" s="136"/>
      <c r="AD577" s="137"/>
      <c r="AE577" s="136"/>
      <c r="AF577" s="126"/>
      <c r="AG577" s="126"/>
    </row>
    <row r="578" spans="1:33" s="52" customFormat="1" x14ac:dyDescent="0.25">
      <c r="A578" s="177"/>
      <c r="B578" s="105"/>
      <c r="C578" s="80"/>
      <c r="D578" s="517"/>
      <c r="E578" s="520"/>
      <c r="F578" s="294" t="s">
        <v>278</v>
      </c>
      <c r="G578" s="79"/>
      <c r="H578" s="79"/>
      <c r="I578" s="79"/>
      <c r="J578" s="79"/>
      <c r="K578" s="79"/>
      <c r="L578" s="79"/>
      <c r="M578" s="79"/>
      <c r="N578" s="79"/>
      <c r="O578" s="79"/>
      <c r="P578" s="79"/>
      <c r="Q578" s="79"/>
      <c r="R578" s="79">
        <v>15000</v>
      </c>
      <c r="S578" s="79"/>
      <c r="T578" s="79"/>
      <c r="U578" s="79"/>
      <c r="V578" s="79"/>
      <c r="W578" s="79"/>
      <c r="X578" s="79"/>
      <c r="Y578" s="79"/>
      <c r="Z578" s="79"/>
      <c r="AA578" s="261">
        <v>20352</v>
      </c>
      <c r="AB578" s="175"/>
      <c r="AC578" s="136"/>
      <c r="AD578" s="137"/>
      <c r="AE578" s="136"/>
      <c r="AF578" s="126"/>
      <c r="AG578" s="126"/>
    </row>
    <row r="579" spans="1:33" s="52" customFormat="1" x14ac:dyDescent="0.25">
      <c r="A579" s="177"/>
      <c r="B579" s="105"/>
      <c r="C579" s="80"/>
      <c r="D579" s="517"/>
      <c r="E579" s="520"/>
      <c r="F579" s="294" t="s">
        <v>355</v>
      </c>
      <c r="G579" s="79"/>
      <c r="H579" s="79"/>
      <c r="I579" s="79"/>
      <c r="J579" s="79"/>
      <c r="K579" s="79"/>
      <c r="L579" s="79"/>
      <c r="M579" s="79"/>
      <c r="N579" s="79"/>
      <c r="O579" s="79"/>
      <c r="P579" s="79"/>
      <c r="Q579" s="79"/>
      <c r="R579" s="79">
        <v>13568</v>
      </c>
      <c r="S579" s="79"/>
      <c r="T579" s="79"/>
      <c r="U579" s="79"/>
      <c r="V579" s="79"/>
      <c r="W579" s="79"/>
      <c r="X579" s="79"/>
      <c r="Y579" s="79"/>
      <c r="Z579" s="79"/>
      <c r="AA579" s="261">
        <v>13568</v>
      </c>
      <c r="AB579" s="175"/>
      <c r="AC579" s="136"/>
      <c r="AD579" s="137"/>
      <c r="AE579" s="136"/>
      <c r="AF579" s="126"/>
      <c r="AG579" s="126"/>
    </row>
    <row r="580" spans="1:33" s="52" customFormat="1" x14ac:dyDescent="0.25">
      <c r="A580" s="177"/>
      <c r="B580" s="105"/>
      <c r="C580" s="80"/>
      <c r="D580" s="517"/>
      <c r="E580" s="520"/>
      <c r="F580" s="294" t="s">
        <v>358</v>
      </c>
      <c r="G580" s="79"/>
      <c r="H580" s="79"/>
      <c r="I580" s="79"/>
      <c r="J580" s="79"/>
      <c r="K580" s="79"/>
      <c r="L580" s="79"/>
      <c r="M580" s="79"/>
      <c r="N580" s="79"/>
      <c r="O580" s="79"/>
      <c r="P580" s="79"/>
      <c r="Q580" s="79"/>
      <c r="R580" s="79">
        <v>13568</v>
      </c>
      <c r="S580" s="79"/>
      <c r="T580" s="79"/>
      <c r="U580" s="79"/>
      <c r="V580" s="79"/>
      <c r="W580" s="79"/>
      <c r="X580" s="79"/>
      <c r="Y580" s="79"/>
      <c r="Z580" s="79"/>
      <c r="AA580" s="261">
        <v>13568</v>
      </c>
      <c r="AB580" s="175"/>
      <c r="AC580" s="136"/>
      <c r="AD580" s="137"/>
      <c r="AE580" s="136"/>
      <c r="AF580" s="126"/>
      <c r="AG580" s="126"/>
    </row>
    <row r="581" spans="1:33" s="52" customFormat="1" x14ac:dyDescent="0.25">
      <c r="A581" s="177"/>
      <c r="B581" s="105"/>
      <c r="C581" s="80"/>
      <c r="D581" s="518"/>
      <c r="E581" s="521"/>
      <c r="F581" s="294" t="s">
        <v>359</v>
      </c>
      <c r="G581" s="79"/>
      <c r="H581" s="79"/>
      <c r="I581" s="79"/>
      <c r="J581" s="79"/>
      <c r="K581" s="79"/>
      <c r="L581" s="79"/>
      <c r="M581" s="79"/>
      <c r="N581" s="79"/>
      <c r="O581" s="79"/>
      <c r="P581" s="79"/>
      <c r="Q581" s="79"/>
      <c r="R581" s="79">
        <v>39000</v>
      </c>
      <c r="S581" s="79"/>
      <c r="T581" s="79"/>
      <c r="U581" s="79"/>
      <c r="V581" s="79"/>
      <c r="W581" s="79"/>
      <c r="X581" s="79"/>
      <c r="Y581" s="79"/>
      <c r="Z581" s="79"/>
      <c r="AA581" s="261">
        <v>40705</v>
      </c>
      <c r="AB581" s="175"/>
      <c r="AC581" s="136"/>
      <c r="AD581" s="137"/>
      <c r="AE581" s="136"/>
      <c r="AF581" s="126"/>
      <c r="AG581" s="126"/>
    </row>
    <row r="582" spans="1:33" s="52" customFormat="1" x14ac:dyDescent="0.25">
      <c r="A582" s="179"/>
      <c r="B582" s="180" t="s">
        <v>16</v>
      </c>
      <c r="C582" s="23"/>
      <c r="D582" s="25"/>
      <c r="E582" s="25"/>
      <c r="F582" s="184"/>
      <c r="G582" s="143"/>
      <c r="H582" s="143"/>
      <c r="I582" s="143"/>
      <c r="J582" s="143"/>
      <c r="K582" s="143"/>
      <c r="L582" s="143"/>
      <c r="M582" s="143"/>
      <c r="N582" s="143"/>
      <c r="O582" s="143"/>
      <c r="P582" s="143"/>
      <c r="Q582" s="143"/>
      <c r="R582" s="143"/>
      <c r="S582" s="143"/>
      <c r="T582" s="143"/>
      <c r="U582" s="143"/>
      <c r="V582" s="143"/>
      <c r="W582" s="143"/>
      <c r="X582" s="143"/>
      <c r="Y582" s="143"/>
      <c r="Z582" s="143"/>
      <c r="AA582" s="144">
        <f>SUM(AA570:AA581)</f>
        <v>2082731</v>
      </c>
      <c r="AB582" s="145">
        <f>AA582/E570</f>
        <v>0.99999985115698864</v>
      </c>
      <c r="AC582" s="136"/>
      <c r="AD582" s="137"/>
      <c r="AE582" s="136"/>
      <c r="AF582" s="126"/>
      <c r="AG582" s="126"/>
    </row>
    <row r="583" spans="1:33" s="52" customFormat="1" x14ac:dyDescent="0.25">
      <c r="A583" s="513">
        <v>64</v>
      </c>
      <c r="B583" s="510" t="s">
        <v>253</v>
      </c>
      <c r="C583" s="516" t="s">
        <v>254</v>
      </c>
      <c r="D583" s="522" t="s">
        <v>897</v>
      </c>
      <c r="E583" s="519">
        <v>1804218.5999999996</v>
      </c>
      <c r="F583" s="132" t="s">
        <v>1441</v>
      </c>
      <c r="G583" s="84"/>
      <c r="H583" s="133"/>
      <c r="I583" s="133"/>
      <c r="J583" s="133"/>
      <c r="K583" s="134"/>
      <c r="L583" s="295"/>
      <c r="M583" s="133"/>
      <c r="N583" s="133"/>
      <c r="O583" s="133"/>
      <c r="P583" s="133"/>
      <c r="Q583" s="133"/>
      <c r="R583" s="133"/>
      <c r="S583" s="133"/>
      <c r="T583" s="133"/>
      <c r="U583" s="133">
        <v>300000</v>
      </c>
      <c r="V583" s="133"/>
      <c r="W583" s="133"/>
      <c r="X583" s="133"/>
      <c r="Y583" s="133"/>
      <c r="Z583" s="133"/>
      <c r="AA583" s="133">
        <v>300000</v>
      </c>
      <c r="AB583" s="175"/>
      <c r="AC583" s="136"/>
      <c r="AD583" s="137"/>
      <c r="AE583" s="136"/>
      <c r="AF583" s="126"/>
      <c r="AG583" s="126"/>
    </row>
    <row r="584" spans="1:33" s="52" customFormat="1" x14ac:dyDescent="0.25">
      <c r="A584" s="514"/>
      <c r="B584" s="511"/>
      <c r="C584" s="517"/>
      <c r="D584" s="630"/>
      <c r="E584" s="520"/>
      <c r="F584" s="132" t="s">
        <v>1442</v>
      </c>
      <c r="G584" s="84"/>
      <c r="H584" s="133"/>
      <c r="I584" s="133"/>
      <c r="J584" s="133"/>
      <c r="K584" s="133"/>
      <c r="L584" s="133"/>
      <c r="M584" s="133">
        <v>990000</v>
      </c>
      <c r="N584" s="133">
        <v>990000</v>
      </c>
      <c r="O584" s="133"/>
      <c r="P584" s="133"/>
      <c r="Q584" s="133"/>
      <c r="R584" s="133">
        <v>490398</v>
      </c>
      <c r="S584" s="133"/>
      <c r="T584" s="133"/>
      <c r="U584" s="133"/>
      <c r="V584" s="133"/>
      <c r="W584" s="133"/>
      <c r="X584" s="133"/>
      <c r="Y584" s="133"/>
      <c r="Z584" s="133"/>
      <c r="AA584" s="133">
        <v>990000</v>
      </c>
      <c r="AB584" s="175"/>
      <c r="AC584" s="136"/>
      <c r="AD584" s="137"/>
      <c r="AE584" s="136"/>
      <c r="AF584" s="126"/>
      <c r="AG584" s="126"/>
    </row>
    <row r="585" spans="1:33" s="52" customFormat="1" x14ac:dyDescent="0.25">
      <c r="A585" s="514"/>
      <c r="B585" s="511"/>
      <c r="C585" s="517"/>
      <c r="D585" s="630"/>
      <c r="E585" s="520"/>
      <c r="F585" s="132" t="s">
        <v>1443</v>
      </c>
      <c r="G585" s="84"/>
      <c r="H585" s="133"/>
      <c r="I585" s="133"/>
      <c r="J585" s="133"/>
      <c r="K585" s="295"/>
      <c r="L585" s="133"/>
      <c r="M585" s="133"/>
      <c r="N585" s="133"/>
      <c r="O585" s="133"/>
      <c r="P585" s="133"/>
      <c r="Q585" s="133"/>
      <c r="R585" s="133"/>
      <c r="S585" s="133"/>
      <c r="T585" s="133"/>
      <c r="U585" s="133"/>
      <c r="V585" s="133"/>
      <c r="W585" s="133">
        <v>84832.22</v>
      </c>
      <c r="X585" s="133"/>
      <c r="Y585" s="133"/>
      <c r="Z585" s="133"/>
      <c r="AA585" s="133">
        <v>84832.22</v>
      </c>
      <c r="AB585" s="175"/>
      <c r="AC585" s="136"/>
      <c r="AD585" s="137"/>
      <c r="AE585" s="136"/>
      <c r="AF585" s="126"/>
      <c r="AG585" s="126"/>
    </row>
    <row r="586" spans="1:33" s="52" customFormat="1" x14ac:dyDescent="0.25">
      <c r="A586" s="515"/>
      <c r="B586" s="512"/>
      <c r="C586" s="518"/>
      <c r="D586" s="631"/>
      <c r="E586" s="521"/>
      <c r="F586" s="132" t="s">
        <v>255</v>
      </c>
      <c r="G586" s="84"/>
      <c r="H586" s="133"/>
      <c r="I586" s="133"/>
      <c r="J586" s="133"/>
      <c r="K586" s="133"/>
      <c r="L586" s="133"/>
      <c r="M586" s="133"/>
      <c r="N586" s="133"/>
      <c r="O586" s="133"/>
      <c r="P586" s="133"/>
      <c r="Q586" s="133"/>
      <c r="R586" s="133">
        <v>429386.4</v>
      </c>
      <c r="S586" s="133"/>
      <c r="T586" s="133"/>
      <c r="U586" s="133"/>
      <c r="V586" s="133"/>
      <c r="W586" s="133"/>
      <c r="X586" s="133"/>
      <c r="Y586" s="133"/>
      <c r="Z586" s="133"/>
      <c r="AA586" s="133">
        <v>429386.38</v>
      </c>
      <c r="AB586" s="175"/>
      <c r="AC586" s="136"/>
      <c r="AD586" s="137"/>
      <c r="AE586" s="136"/>
      <c r="AF586" s="126"/>
      <c r="AG586" s="126"/>
    </row>
    <row r="587" spans="1:33" s="52" customFormat="1" x14ac:dyDescent="0.25">
      <c r="A587" s="181"/>
      <c r="B587" s="182" t="s">
        <v>16</v>
      </c>
      <c r="C587" s="183"/>
      <c r="D587" s="82"/>
      <c r="E587" s="82"/>
      <c r="F587" s="184"/>
      <c r="G587" s="143"/>
      <c r="H587" s="143"/>
      <c r="I587" s="143"/>
      <c r="J587" s="143"/>
      <c r="K587" s="143"/>
      <c r="L587" s="143"/>
      <c r="M587" s="143"/>
      <c r="N587" s="143"/>
      <c r="O587" s="143"/>
      <c r="P587" s="143"/>
      <c r="Q587" s="143"/>
      <c r="R587" s="143"/>
      <c r="S587" s="143"/>
      <c r="T587" s="143"/>
      <c r="U587" s="143"/>
      <c r="V587" s="143"/>
      <c r="W587" s="143"/>
      <c r="X587" s="143"/>
      <c r="Y587" s="143"/>
      <c r="Z587" s="143"/>
      <c r="AA587" s="144">
        <f>SUM(AA583:AA586)</f>
        <v>1804218.6</v>
      </c>
      <c r="AB587" s="145">
        <f>AA587/E583</f>
        <v>1.0000000000000002</v>
      </c>
      <c r="AC587" s="136"/>
      <c r="AD587" s="137"/>
      <c r="AE587" s="136"/>
      <c r="AF587" s="126"/>
      <c r="AG587" s="126"/>
    </row>
    <row r="588" spans="1:33" s="52" customFormat="1" x14ac:dyDescent="0.25">
      <c r="A588" s="513">
        <v>65</v>
      </c>
      <c r="B588" s="510" t="s">
        <v>256</v>
      </c>
      <c r="C588" s="516" t="s">
        <v>254</v>
      </c>
      <c r="D588" s="522" t="s">
        <v>898</v>
      </c>
      <c r="E588" s="519">
        <v>3873883.3400000003</v>
      </c>
      <c r="F588" s="132" t="s">
        <v>257</v>
      </c>
      <c r="G588" s="79"/>
      <c r="H588" s="79"/>
      <c r="I588" s="79"/>
      <c r="J588" s="79"/>
      <c r="K588" s="79"/>
      <c r="L588" s="79"/>
      <c r="M588" s="79"/>
      <c r="N588" s="79"/>
      <c r="O588" s="79"/>
      <c r="P588" s="79"/>
      <c r="Q588" s="79">
        <v>240000</v>
      </c>
      <c r="R588" s="79"/>
      <c r="S588" s="79"/>
      <c r="T588" s="79"/>
      <c r="U588" s="79"/>
      <c r="V588" s="79"/>
      <c r="W588" s="79"/>
      <c r="X588" s="79"/>
      <c r="Y588" s="79"/>
      <c r="Z588" s="79"/>
      <c r="AA588" s="261">
        <v>240000</v>
      </c>
      <c r="AB588" s="175"/>
      <c r="AC588" s="136"/>
      <c r="AD588" s="137"/>
      <c r="AE588" s="136" t="s">
        <v>1138</v>
      </c>
      <c r="AF588" s="126"/>
      <c r="AG588" s="126"/>
    </row>
    <row r="589" spans="1:33" s="52" customFormat="1" x14ac:dyDescent="0.25">
      <c r="A589" s="514"/>
      <c r="B589" s="511"/>
      <c r="C589" s="517"/>
      <c r="D589" s="517"/>
      <c r="E589" s="520"/>
      <c r="F589" s="132" t="s">
        <v>21</v>
      </c>
      <c r="G589" s="79"/>
      <c r="H589" s="79"/>
      <c r="I589" s="79"/>
      <c r="J589" s="79"/>
      <c r="K589" s="79" t="s">
        <v>1099</v>
      </c>
      <c r="L589" s="79"/>
      <c r="M589" s="79"/>
      <c r="N589" s="79"/>
      <c r="O589" s="79"/>
      <c r="P589" s="79"/>
      <c r="Q589" s="79"/>
      <c r="R589" s="79"/>
      <c r="S589" s="79"/>
      <c r="T589" s="79"/>
      <c r="U589" s="79"/>
      <c r="V589" s="79"/>
      <c r="W589" s="79"/>
      <c r="X589" s="79"/>
      <c r="Y589" s="79"/>
      <c r="Z589" s="79"/>
      <c r="AA589" s="261">
        <v>2014678</v>
      </c>
      <c r="AB589" s="175"/>
      <c r="AC589" s="136"/>
      <c r="AD589" s="137"/>
      <c r="AE589" s="136" t="s">
        <v>1331</v>
      </c>
      <c r="AF589" s="126"/>
      <c r="AG589" s="126"/>
    </row>
    <row r="590" spans="1:33" s="52" customFormat="1" x14ac:dyDescent="0.25">
      <c r="A590" s="514"/>
      <c r="B590" s="511"/>
      <c r="C590" s="517"/>
      <c r="D590" s="517"/>
      <c r="E590" s="520"/>
      <c r="F590" s="132" t="s">
        <v>122</v>
      </c>
      <c r="G590" s="79"/>
      <c r="H590" s="79"/>
      <c r="I590" s="79"/>
      <c r="J590" s="79"/>
      <c r="K590" s="79"/>
      <c r="L590" s="79"/>
      <c r="M590" s="79"/>
      <c r="N590" s="79"/>
      <c r="O590" s="79"/>
      <c r="P590" s="79"/>
      <c r="Q590" s="79">
        <v>630242.99</v>
      </c>
      <c r="R590" s="79"/>
      <c r="S590" s="79"/>
      <c r="T590" s="79"/>
      <c r="U590" s="79"/>
      <c r="V590" s="79"/>
      <c r="W590" s="79"/>
      <c r="X590" s="79"/>
      <c r="Y590" s="79"/>
      <c r="Z590" s="79"/>
      <c r="AA590" s="261">
        <v>630242.99</v>
      </c>
      <c r="AB590" s="175"/>
      <c r="AC590" s="136"/>
      <c r="AD590" s="137"/>
      <c r="AE590" s="136" t="s">
        <v>1138</v>
      </c>
      <c r="AF590" s="126"/>
      <c r="AG590" s="126"/>
    </row>
    <row r="591" spans="1:33" s="52" customFormat="1" x14ac:dyDescent="0.25">
      <c r="A591" s="514"/>
      <c r="B591" s="511"/>
      <c r="C591" s="517"/>
      <c r="D591" s="517"/>
      <c r="E591" s="520"/>
      <c r="F591" s="132" t="s">
        <v>145</v>
      </c>
      <c r="G591" s="79"/>
      <c r="H591" s="79"/>
      <c r="I591" s="79"/>
      <c r="J591" s="79"/>
      <c r="K591" s="79">
        <v>300000</v>
      </c>
      <c r="L591" s="79"/>
      <c r="M591" s="79"/>
      <c r="N591" s="79"/>
      <c r="O591" s="79"/>
      <c r="P591" s="79"/>
      <c r="Q591" s="79"/>
      <c r="R591" s="79"/>
      <c r="S591" s="79"/>
      <c r="T591" s="79"/>
      <c r="U591" s="79"/>
      <c r="V591" s="79"/>
      <c r="W591" s="79"/>
      <c r="X591" s="79"/>
      <c r="Y591" s="79"/>
      <c r="Z591" s="79"/>
      <c r="AA591" s="261">
        <v>300000</v>
      </c>
      <c r="AB591" s="175"/>
      <c r="AC591" s="136"/>
      <c r="AD591" s="137"/>
      <c r="AE591" s="136" t="s">
        <v>1331</v>
      </c>
      <c r="AF591" s="126"/>
      <c r="AG591" s="126"/>
    </row>
    <row r="592" spans="1:33" s="52" customFormat="1" x14ac:dyDescent="0.25">
      <c r="A592" s="514"/>
      <c r="B592" s="511"/>
      <c r="C592" s="517"/>
      <c r="D592" s="517"/>
      <c r="E592" s="520"/>
      <c r="F592" s="132" t="s">
        <v>123</v>
      </c>
      <c r="G592" s="79"/>
      <c r="H592" s="79"/>
      <c r="I592" s="79"/>
      <c r="J592" s="79"/>
      <c r="K592" s="79"/>
      <c r="L592" s="79"/>
      <c r="M592" s="79"/>
      <c r="N592" s="79"/>
      <c r="O592" s="79"/>
      <c r="P592" s="79"/>
      <c r="Q592" s="79">
        <v>678962.3</v>
      </c>
      <c r="R592" s="79"/>
      <c r="S592" s="79"/>
      <c r="T592" s="79"/>
      <c r="U592" s="79"/>
      <c r="V592" s="79"/>
      <c r="W592" s="79"/>
      <c r="X592" s="79"/>
      <c r="Y592" s="79"/>
      <c r="Z592" s="79"/>
      <c r="AA592" s="261">
        <v>678962.3</v>
      </c>
      <c r="AB592" s="175"/>
      <c r="AC592" s="136"/>
      <c r="AD592" s="137"/>
      <c r="AE592" s="136" t="s">
        <v>1138</v>
      </c>
      <c r="AF592" s="126"/>
      <c r="AG592" s="126"/>
    </row>
    <row r="593" spans="1:33" s="52" customFormat="1" x14ac:dyDescent="0.25">
      <c r="A593" s="515"/>
      <c r="B593" s="511"/>
      <c r="C593" s="517"/>
      <c r="D593" s="517"/>
      <c r="E593" s="520"/>
      <c r="F593" s="132" t="s">
        <v>76</v>
      </c>
      <c r="G593" s="79"/>
      <c r="H593" s="79"/>
      <c r="I593" s="79"/>
      <c r="J593" s="79"/>
      <c r="K593" s="79"/>
      <c r="L593" s="79"/>
      <c r="M593" s="79"/>
      <c r="N593" s="79"/>
      <c r="O593" s="79"/>
      <c r="P593" s="79"/>
      <c r="Q593" s="79">
        <v>10000</v>
      </c>
      <c r="R593" s="79"/>
      <c r="S593" s="79"/>
      <c r="T593" s="79"/>
      <c r="U593" s="79"/>
      <c r="V593" s="79"/>
      <c r="W593" s="79"/>
      <c r="X593" s="79"/>
      <c r="Y593" s="79"/>
      <c r="Z593" s="79"/>
      <c r="AA593" s="261">
        <v>10000</v>
      </c>
      <c r="AB593" s="175"/>
      <c r="AC593" s="136"/>
      <c r="AD593" s="137"/>
      <c r="AE593" s="136" t="s">
        <v>1138</v>
      </c>
      <c r="AF593" s="126"/>
      <c r="AG593" s="126"/>
    </row>
    <row r="594" spans="1:33" s="52" customFormat="1" x14ac:dyDescent="0.25">
      <c r="A594" s="194"/>
      <c r="B594" s="20" t="s">
        <v>16</v>
      </c>
      <c r="C594" s="20"/>
      <c r="D594" s="20"/>
      <c r="E594" s="21"/>
      <c r="F594" s="20"/>
      <c r="G594" s="143"/>
      <c r="H594" s="143"/>
      <c r="I594" s="143"/>
      <c r="J594" s="143"/>
      <c r="K594" s="143"/>
      <c r="L594" s="143"/>
      <c r="M594" s="143"/>
      <c r="N594" s="143"/>
      <c r="O594" s="143"/>
      <c r="P594" s="143"/>
      <c r="Q594" s="143"/>
      <c r="R594" s="143"/>
      <c r="S594" s="143"/>
      <c r="T594" s="143"/>
      <c r="U594" s="143"/>
      <c r="V594" s="143"/>
      <c r="W594" s="143"/>
      <c r="X594" s="143"/>
      <c r="Y594" s="143"/>
      <c r="Z594" s="143"/>
      <c r="AA594" s="144">
        <f>SUM(AA588:AA593)</f>
        <v>3873883.29</v>
      </c>
      <c r="AB594" s="145">
        <f>AA594/E588</f>
        <v>0.99999998709305471</v>
      </c>
      <c r="AC594" s="136"/>
      <c r="AD594" s="137"/>
      <c r="AE594" s="136"/>
      <c r="AF594" s="126"/>
      <c r="AG594" s="126"/>
    </row>
    <row r="595" spans="1:33" s="52" customFormat="1" ht="15" customHeight="1" x14ac:dyDescent="0.25">
      <c r="A595" s="513">
        <v>66</v>
      </c>
      <c r="B595" s="510" t="s">
        <v>259</v>
      </c>
      <c r="C595" s="516" t="s">
        <v>254</v>
      </c>
      <c r="D595" s="522" t="s">
        <v>899</v>
      </c>
      <c r="E595" s="519">
        <v>2441476.2200000002</v>
      </c>
      <c r="F595" s="132" t="s">
        <v>118</v>
      </c>
      <c r="G595" s="84"/>
      <c r="H595" s="133"/>
      <c r="I595" s="133">
        <v>200000</v>
      </c>
      <c r="J595" s="134"/>
      <c r="K595" s="133">
        <v>200000</v>
      </c>
      <c r="L595" s="133"/>
      <c r="M595" s="133">
        <v>200000</v>
      </c>
      <c r="N595" s="134"/>
      <c r="O595" s="134">
        <v>160000</v>
      </c>
      <c r="P595" s="134"/>
      <c r="Q595" s="134"/>
      <c r="R595" s="134"/>
      <c r="S595" s="134"/>
      <c r="T595" s="134"/>
      <c r="U595" s="134"/>
      <c r="V595" s="134"/>
      <c r="W595" s="134"/>
      <c r="X595" s="134"/>
      <c r="Y595" s="134"/>
      <c r="Z595" s="134"/>
      <c r="AA595" s="133">
        <v>200000</v>
      </c>
      <c r="AB595" s="175"/>
      <c r="AC595" s="136"/>
      <c r="AD595" s="137"/>
      <c r="AE595" s="136"/>
      <c r="AF595" s="126"/>
      <c r="AG595" s="126"/>
    </row>
    <row r="596" spans="1:33" s="52" customFormat="1" x14ac:dyDescent="0.25">
      <c r="A596" s="514"/>
      <c r="B596" s="511"/>
      <c r="C596" s="517"/>
      <c r="D596" s="577"/>
      <c r="E596" s="520"/>
      <c r="F596" s="132" t="s">
        <v>116</v>
      </c>
      <c r="G596" s="84"/>
      <c r="H596" s="133"/>
      <c r="I596" s="133">
        <v>150000</v>
      </c>
      <c r="J596" s="134"/>
      <c r="K596" s="133">
        <v>50000</v>
      </c>
      <c r="L596" s="133"/>
      <c r="M596" s="133">
        <v>100000</v>
      </c>
      <c r="N596" s="133"/>
      <c r="O596" s="133"/>
      <c r="P596" s="133"/>
      <c r="Q596" s="133"/>
      <c r="R596" s="133"/>
      <c r="S596" s="133"/>
      <c r="T596" s="133"/>
      <c r="U596" s="133"/>
      <c r="V596" s="133"/>
      <c r="W596" s="133"/>
      <c r="X596" s="133"/>
      <c r="Y596" s="133"/>
      <c r="Z596" s="133"/>
      <c r="AA596" s="133">
        <v>150000</v>
      </c>
      <c r="AB596" s="175"/>
      <c r="AC596" s="136">
        <v>2</v>
      </c>
      <c r="AD596" s="137">
        <v>100000</v>
      </c>
      <c r="AE596" s="136"/>
      <c r="AF596" s="126"/>
      <c r="AG596" s="126"/>
    </row>
    <row r="597" spans="1:33" s="52" customFormat="1" x14ac:dyDescent="0.25">
      <c r="A597" s="514"/>
      <c r="B597" s="511"/>
      <c r="C597" s="517"/>
      <c r="D597" s="577"/>
      <c r="E597" s="520"/>
      <c r="F597" s="132" t="s">
        <v>258</v>
      </c>
      <c r="G597" s="84"/>
      <c r="H597" s="133"/>
      <c r="I597" s="133">
        <v>1094682</v>
      </c>
      <c r="J597" s="134"/>
      <c r="K597" s="133">
        <v>735451.8</v>
      </c>
      <c r="L597" s="133"/>
      <c r="M597" s="133">
        <v>630831.80000000005</v>
      </c>
      <c r="N597" s="133"/>
      <c r="O597" s="133">
        <v>510858</v>
      </c>
      <c r="P597" s="133"/>
      <c r="Q597" s="133"/>
      <c r="R597" s="133"/>
      <c r="S597" s="133"/>
      <c r="T597" s="133"/>
      <c r="U597" s="133"/>
      <c r="V597" s="133"/>
      <c r="W597" s="133"/>
      <c r="X597" s="133"/>
      <c r="Y597" s="133"/>
      <c r="Z597" s="133"/>
      <c r="AA597" s="133">
        <v>1094682</v>
      </c>
      <c r="AB597" s="175"/>
      <c r="AC597" s="136">
        <v>7</v>
      </c>
      <c r="AD597" s="137">
        <v>404562</v>
      </c>
      <c r="AE597" s="136"/>
      <c r="AF597" s="126"/>
      <c r="AG597" s="126"/>
    </row>
    <row r="598" spans="1:33" s="52" customFormat="1" x14ac:dyDescent="0.25">
      <c r="A598" s="514"/>
      <c r="B598" s="511"/>
      <c r="C598" s="517"/>
      <c r="D598" s="577"/>
      <c r="E598" s="520"/>
      <c r="F598" s="132" t="s">
        <v>171</v>
      </c>
      <c r="G598" s="84"/>
      <c r="H598" s="133"/>
      <c r="I598" s="133"/>
      <c r="J598" s="133">
        <v>400000</v>
      </c>
      <c r="K598" s="133"/>
      <c r="L598" s="133">
        <v>400000</v>
      </c>
      <c r="M598" s="133"/>
      <c r="N598" s="133"/>
      <c r="O598" s="133"/>
      <c r="P598" s="133"/>
      <c r="Q598" s="133"/>
      <c r="R598" s="133"/>
      <c r="S598" s="133"/>
      <c r="T598" s="133"/>
      <c r="U598" s="133"/>
      <c r="V598" s="133"/>
      <c r="W598" s="133"/>
      <c r="X598" s="133"/>
      <c r="Y598" s="133"/>
      <c r="Z598" s="133"/>
      <c r="AA598" s="133">
        <v>400000</v>
      </c>
      <c r="AB598" s="175"/>
      <c r="AC598" s="136"/>
      <c r="AD598" s="137"/>
      <c r="AE598" s="136"/>
      <c r="AF598" s="126"/>
      <c r="AG598" s="126"/>
    </row>
    <row r="599" spans="1:33" s="52" customFormat="1" x14ac:dyDescent="0.25">
      <c r="A599" s="514"/>
      <c r="B599" s="511"/>
      <c r="C599" s="517"/>
      <c r="D599" s="577"/>
      <c r="E599" s="520"/>
      <c r="F599" s="132" t="s">
        <v>113</v>
      </c>
      <c r="G599" s="84"/>
      <c r="H599" s="133"/>
      <c r="I599" s="133"/>
      <c r="J599" s="133">
        <v>391764</v>
      </c>
      <c r="K599" s="133"/>
      <c r="L599" s="133"/>
      <c r="M599" s="133"/>
      <c r="N599" s="133"/>
      <c r="O599" s="133"/>
      <c r="P599" s="133"/>
      <c r="Q599" s="133"/>
      <c r="R599" s="133"/>
      <c r="S599" s="133"/>
      <c r="T599" s="133"/>
      <c r="U599" s="133"/>
      <c r="V599" s="133"/>
      <c r="W599" s="133"/>
      <c r="X599" s="133"/>
      <c r="Y599" s="133"/>
      <c r="Z599" s="133"/>
      <c r="AA599" s="133">
        <v>391764</v>
      </c>
      <c r="AB599" s="175"/>
      <c r="AC599" s="136">
        <v>6</v>
      </c>
      <c r="AD599" s="137">
        <v>391028</v>
      </c>
      <c r="AE599" s="136"/>
      <c r="AF599" s="126"/>
      <c r="AG599" s="126"/>
    </row>
    <row r="600" spans="1:33" s="52" customFormat="1" x14ac:dyDescent="0.25">
      <c r="A600" s="514"/>
      <c r="B600" s="511"/>
      <c r="C600" s="517"/>
      <c r="D600" s="577"/>
      <c r="E600" s="520"/>
      <c r="F600" s="132" t="s">
        <v>115</v>
      </c>
      <c r="G600" s="84"/>
      <c r="H600" s="133"/>
      <c r="I600" s="133"/>
      <c r="J600" s="133">
        <v>77193</v>
      </c>
      <c r="K600" s="133"/>
      <c r="L600" s="133">
        <v>77192.62</v>
      </c>
      <c r="M600" s="133"/>
      <c r="N600" s="133"/>
      <c r="O600" s="133">
        <v>77193</v>
      </c>
      <c r="P600" s="133"/>
      <c r="Q600" s="133"/>
      <c r="R600" s="133"/>
      <c r="S600" s="133"/>
      <c r="T600" s="133"/>
      <c r="U600" s="133"/>
      <c r="V600" s="133"/>
      <c r="W600" s="133"/>
      <c r="X600" s="133"/>
      <c r="Y600" s="133"/>
      <c r="Z600" s="133"/>
      <c r="AA600" s="133">
        <v>77193</v>
      </c>
      <c r="AB600" s="175"/>
      <c r="AC600" s="136"/>
      <c r="AD600" s="137"/>
      <c r="AE600" s="136"/>
      <c r="AF600" s="126"/>
      <c r="AG600" s="126"/>
    </row>
    <row r="601" spans="1:33" s="52" customFormat="1" x14ac:dyDescent="0.25">
      <c r="A601" s="514"/>
      <c r="B601" s="511"/>
      <c r="C601" s="517"/>
      <c r="D601" s="577"/>
      <c r="E601" s="520"/>
      <c r="F601" s="132" t="s">
        <v>131</v>
      </c>
      <c r="G601" s="84"/>
      <c r="H601" s="133"/>
      <c r="I601" s="133"/>
      <c r="J601" s="133">
        <v>77836</v>
      </c>
      <c r="K601" s="133"/>
      <c r="L601" s="133">
        <v>77836</v>
      </c>
      <c r="M601" s="133"/>
      <c r="N601" s="133"/>
      <c r="O601" s="133">
        <v>57837</v>
      </c>
      <c r="P601" s="133"/>
      <c r="Q601" s="133"/>
      <c r="R601" s="133"/>
      <c r="S601" s="133"/>
      <c r="T601" s="133"/>
      <c r="U601" s="133"/>
      <c r="V601" s="133"/>
      <c r="W601" s="133"/>
      <c r="X601" s="133"/>
      <c r="Y601" s="133"/>
      <c r="Z601" s="133"/>
      <c r="AA601" s="133">
        <v>77836</v>
      </c>
      <c r="AB601" s="175"/>
      <c r="AC601" s="136"/>
      <c r="AD601" s="137"/>
      <c r="AE601" s="136" t="s">
        <v>1332</v>
      </c>
      <c r="AF601" s="126"/>
      <c r="AG601" s="126"/>
    </row>
    <row r="602" spans="1:33" s="52" customFormat="1" x14ac:dyDescent="0.25">
      <c r="A602" s="515"/>
      <c r="B602" s="512"/>
      <c r="C602" s="518"/>
      <c r="D602" s="578"/>
      <c r="E602" s="521"/>
      <c r="F602" s="132" t="s">
        <v>117</v>
      </c>
      <c r="G602" s="84"/>
      <c r="H602" s="133"/>
      <c r="I602" s="133"/>
      <c r="J602" s="133"/>
      <c r="K602" s="133"/>
      <c r="L602" s="133"/>
      <c r="M602" s="133"/>
      <c r="N602" s="133"/>
      <c r="O602" s="133"/>
      <c r="P602" s="133"/>
      <c r="Q602" s="133"/>
      <c r="R602" s="133"/>
      <c r="S602" s="133"/>
      <c r="T602" s="133"/>
      <c r="U602" s="133"/>
      <c r="V602" s="133"/>
      <c r="W602" s="133"/>
      <c r="X602" s="133">
        <v>50000</v>
      </c>
      <c r="Y602" s="133"/>
      <c r="Z602" s="133">
        <v>50000</v>
      </c>
      <c r="AA602" s="133">
        <v>50000</v>
      </c>
      <c r="AB602" s="175"/>
      <c r="AC602" s="136"/>
      <c r="AD602" s="137"/>
      <c r="AE602" s="136"/>
      <c r="AF602" s="126"/>
      <c r="AG602" s="126"/>
    </row>
    <row r="603" spans="1:33" s="52" customFormat="1" x14ac:dyDescent="0.25">
      <c r="A603" s="159"/>
      <c r="B603" s="293" t="s">
        <v>16</v>
      </c>
      <c r="C603" s="281"/>
      <c r="D603" s="24"/>
      <c r="E603" s="24"/>
      <c r="F603" s="184"/>
      <c r="G603" s="143"/>
      <c r="H603" s="143"/>
      <c r="I603" s="143"/>
      <c r="J603" s="143"/>
      <c r="K603" s="143"/>
      <c r="L603" s="143"/>
      <c r="M603" s="143"/>
      <c r="N603" s="143"/>
      <c r="O603" s="143"/>
      <c r="P603" s="143"/>
      <c r="Q603" s="143"/>
      <c r="R603" s="143"/>
      <c r="S603" s="143"/>
      <c r="T603" s="143"/>
      <c r="U603" s="143"/>
      <c r="V603" s="143"/>
      <c r="W603" s="143"/>
      <c r="X603" s="143"/>
      <c r="Y603" s="143"/>
      <c r="Z603" s="143"/>
      <c r="AA603" s="144">
        <f>SUM(AA595:AA602)</f>
        <v>2441475</v>
      </c>
      <c r="AB603" s="145">
        <f>AA603/E595</f>
        <v>0.9999995003023211</v>
      </c>
      <c r="AC603" s="136"/>
      <c r="AD603" s="137"/>
      <c r="AE603" s="136"/>
      <c r="AF603" s="126"/>
      <c r="AG603" s="126"/>
    </row>
    <row r="604" spans="1:33" s="52" customFormat="1" x14ac:dyDescent="0.25">
      <c r="A604" s="513">
        <v>67</v>
      </c>
      <c r="B604" s="510" t="s">
        <v>260</v>
      </c>
      <c r="C604" s="516" t="s">
        <v>261</v>
      </c>
      <c r="D604" s="545" t="s">
        <v>872</v>
      </c>
      <c r="E604" s="613">
        <v>1871232.31</v>
      </c>
      <c r="F604" s="186" t="s">
        <v>868</v>
      </c>
      <c r="G604" s="296"/>
      <c r="H604" s="296">
        <v>190000</v>
      </c>
      <c r="I604" s="296"/>
      <c r="J604" s="296"/>
      <c r="K604" s="279"/>
      <c r="L604" s="279"/>
      <c r="M604" s="279"/>
      <c r="N604" s="279"/>
      <c r="O604" s="279"/>
      <c r="P604" s="279">
        <v>269870</v>
      </c>
      <c r="Q604" s="279"/>
      <c r="R604" s="279"/>
      <c r="S604" s="279"/>
      <c r="T604" s="279"/>
      <c r="U604" s="279"/>
      <c r="V604" s="279"/>
      <c r="W604" s="279"/>
      <c r="X604" s="279"/>
      <c r="Y604" s="279"/>
      <c r="Z604" s="279"/>
      <c r="AA604" s="279">
        <f>H604+P604</f>
        <v>459870</v>
      </c>
      <c r="AB604" s="175"/>
      <c r="AC604" s="136">
        <v>3</v>
      </c>
      <c r="AD604" s="137">
        <v>110130</v>
      </c>
      <c r="AE604" s="136" t="s">
        <v>1554</v>
      </c>
      <c r="AF604" s="126"/>
      <c r="AG604" s="126"/>
    </row>
    <row r="605" spans="1:33" s="52" customFormat="1" x14ac:dyDescent="0.25">
      <c r="A605" s="514"/>
      <c r="B605" s="511"/>
      <c r="C605" s="517"/>
      <c r="D605" s="612"/>
      <c r="E605" s="614"/>
      <c r="F605" s="186" t="s">
        <v>721</v>
      </c>
      <c r="G605" s="296"/>
      <c r="H605" s="296">
        <v>100000</v>
      </c>
      <c r="I605" s="296"/>
      <c r="J605" s="296"/>
      <c r="K605" s="279"/>
      <c r="L605" s="279"/>
      <c r="M605" s="279"/>
      <c r="N605" s="279"/>
      <c r="O605" s="279"/>
      <c r="P605" s="279">
        <v>100000</v>
      </c>
      <c r="Q605" s="279"/>
      <c r="R605" s="279"/>
      <c r="S605" s="279"/>
      <c r="T605" s="279"/>
      <c r="U605" s="279"/>
      <c r="V605" s="279"/>
      <c r="W605" s="279"/>
      <c r="X605" s="279"/>
      <c r="Y605" s="279"/>
      <c r="Z605" s="279"/>
      <c r="AA605" s="279">
        <v>200000</v>
      </c>
      <c r="AB605" s="175"/>
      <c r="AC605" s="136">
        <v>4</v>
      </c>
      <c r="AD605" s="137">
        <v>91512.55</v>
      </c>
      <c r="AE605" s="136" t="s">
        <v>1220</v>
      </c>
      <c r="AF605" s="126"/>
      <c r="AG605" s="126"/>
    </row>
    <row r="606" spans="1:33" s="52" customFormat="1" x14ac:dyDescent="0.25">
      <c r="A606" s="514"/>
      <c r="B606" s="511"/>
      <c r="C606" s="517"/>
      <c r="D606" s="612"/>
      <c r="E606" s="614"/>
      <c r="F606" s="186" t="s">
        <v>145</v>
      </c>
      <c r="G606" s="296">
        <v>100000</v>
      </c>
      <c r="H606" s="296"/>
      <c r="I606" s="296"/>
      <c r="J606" s="296"/>
      <c r="K606" s="279"/>
      <c r="L606" s="279"/>
      <c r="M606" s="279"/>
      <c r="N606" s="279"/>
      <c r="O606" s="279"/>
      <c r="P606" s="279"/>
      <c r="Q606" s="279"/>
      <c r="R606" s="279"/>
      <c r="S606" s="279"/>
      <c r="T606" s="279"/>
      <c r="U606" s="279"/>
      <c r="V606" s="279"/>
      <c r="W606" s="279"/>
      <c r="X606" s="279"/>
      <c r="Y606" s="279"/>
      <c r="Z606" s="279"/>
      <c r="AA606" s="279">
        <f t="shared" ref="AA606:AA613" si="10">SUM(G606:N606)</f>
        <v>100000</v>
      </c>
      <c r="AB606" s="175"/>
      <c r="AC606" s="136"/>
      <c r="AD606" s="137"/>
      <c r="AE606" s="136"/>
      <c r="AF606" s="126"/>
      <c r="AG606" s="126"/>
    </row>
    <row r="607" spans="1:33" s="52" customFormat="1" x14ac:dyDescent="0.25">
      <c r="A607" s="514"/>
      <c r="B607" s="511"/>
      <c r="C607" s="517"/>
      <c r="D607" s="612"/>
      <c r="E607" s="614"/>
      <c r="F607" s="186" t="s">
        <v>104</v>
      </c>
      <c r="G607" s="296"/>
      <c r="H607" s="296">
        <v>150000</v>
      </c>
      <c r="I607" s="296"/>
      <c r="J607" s="296"/>
      <c r="K607" s="279"/>
      <c r="L607" s="279"/>
      <c r="M607" s="279"/>
      <c r="N607" s="279"/>
      <c r="O607" s="279"/>
      <c r="P607" s="279">
        <v>150000</v>
      </c>
      <c r="Q607" s="279"/>
      <c r="R607" s="279"/>
      <c r="S607" s="279"/>
      <c r="T607" s="279"/>
      <c r="U607" s="279"/>
      <c r="V607" s="279"/>
      <c r="W607" s="279"/>
      <c r="X607" s="279"/>
      <c r="Y607" s="279"/>
      <c r="Z607" s="279"/>
      <c r="AA607" s="279">
        <v>300000</v>
      </c>
      <c r="AB607" s="175"/>
      <c r="AC607" s="136">
        <v>5</v>
      </c>
      <c r="AD607" s="137">
        <v>150000</v>
      </c>
      <c r="AE607" s="136"/>
      <c r="AF607" s="126"/>
      <c r="AG607" s="126"/>
    </row>
    <row r="608" spans="1:33" s="52" customFormat="1" x14ac:dyDescent="0.25">
      <c r="A608" s="514"/>
      <c r="B608" s="511"/>
      <c r="C608" s="517"/>
      <c r="D608" s="612"/>
      <c r="E608" s="614"/>
      <c r="F608" s="186" t="s">
        <v>221</v>
      </c>
      <c r="G608" s="296"/>
      <c r="H608" s="296">
        <v>150000</v>
      </c>
      <c r="I608" s="296"/>
      <c r="J608" s="296"/>
      <c r="K608" s="279"/>
      <c r="L608" s="279"/>
      <c r="M608" s="279"/>
      <c r="N608" s="279"/>
      <c r="O608" s="279"/>
      <c r="P608" s="279">
        <v>78056</v>
      </c>
      <c r="Q608" s="279"/>
      <c r="R608" s="279"/>
      <c r="S608" s="279"/>
      <c r="T608" s="279"/>
      <c r="U608" s="279"/>
      <c r="V608" s="279"/>
      <c r="W608" s="279"/>
      <c r="X608" s="279"/>
      <c r="Y608" s="279"/>
      <c r="Z608" s="279"/>
      <c r="AA608" s="279">
        <v>200000</v>
      </c>
      <c r="AB608" s="175"/>
      <c r="AC608" s="136">
        <v>3</v>
      </c>
      <c r="AD608" s="137">
        <v>121760</v>
      </c>
      <c r="AE608" s="136" t="s">
        <v>1221</v>
      </c>
      <c r="AF608" s="126"/>
      <c r="AG608" s="126"/>
    </row>
    <row r="609" spans="1:33" s="52" customFormat="1" x14ac:dyDescent="0.25">
      <c r="A609" s="514"/>
      <c r="B609" s="511"/>
      <c r="C609" s="517"/>
      <c r="D609" s="612"/>
      <c r="E609" s="614"/>
      <c r="F609" s="186" t="s">
        <v>869</v>
      </c>
      <c r="G609" s="296"/>
      <c r="H609" s="296">
        <v>160000</v>
      </c>
      <c r="I609" s="296"/>
      <c r="J609" s="296"/>
      <c r="K609" s="279"/>
      <c r="L609" s="279"/>
      <c r="M609" s="279"/>
      <c r="N609" s="279"/>
      <c r="O609" s="279"/>
      <c r="P609" s="279"/>
      <c r="Q609" s="279"/>
      <c r="R609" s="279"/>
      <c r="S609" s="279"/>
      <c r="T609" s="279"/>
      <c r="U609" s="279"/>
      <c r="V609" s="279"/>
      <c r="W609" s="279"/>
      <c r="X609" s="279"/>
      <c r="Y609" s="279"/>
      <c r="Z609" s="279"/>
      <c r="AA609" s="279">
        <f t="shared" si="10"/>
        <v>160000</v>
      </c>
      <c r="AB609" s="175"/>
      <c r="AC609" s="136">
        <v>7</v>
      </c>
      <c r="AD609" s="137">
        <v>280000</v>
      </c>
      <c r="AE609" s="136"/>
      <c r="AF609" s="126"/>
      <c r="AG609" s="126"/>
    </row>
    <row r="610" spans="1:33" s="52" customFormat="1" x14ac:dyDescent="0.25">
      <c r="A610" s="514"/>
      <c r="B610" s="511"/>
      <c r="C610" s="517"/>
      <c r="D610" s="612"/>
      <c r="E610" s="614"/>
      <c r="F610" s="186" t="s">
        <v>642</v>
      </c>
      <c r="G610" s="296"/>
      <c r="H610" s="296"/>
      <c r="I610" s="296"/>
      <c r="J610" s="296"/>
      <c r="K610" s="296"/>
      <c r="L610" s="296"/>
      <c r="M610" s="296"/>
      <c r="N610" s="296">
        <v>72350</v>
      </c>
      <c r="O610" s="296"/>
      <c r="P610" s="296">
        <v>72350</v>
      </c>
      <c r="Q610" s="296"/>
      <c r="R610" s="296"/>
      <c r="S610" s="296"/>
      <c r="T610" s="296"/>
      <c r="U610" s="296"/>
      <c r="V610" s="296"/>
      <c r="W610" s="296"/>
      <c r="X610" s="296"/>
      <c r="Y610" s="296"/>
      <c r="Z610" s="296"/>
      <c r="AA610" s="279">
        <f t="shared" si="10"/>
        <v>72350</v>
      </c>
      <c r="AB610" s="175"/>
      <c r="AC610" s="136"/>
      <c r="AD610" s="137"/>
      <c r="AE610" s="136"/>
      <c r="AF610" s="126"/>
      <c r="AG610" s="126"/>
    </row>
    <row r="611" spans="1:33" s="52" customFormat="1" x14ac:dyDescent="0.25">
      <c r="A611" s="514"/>
      <c r="B611" s="511"/>
      <c r="C611" s="517"/>
      <c r="D611" s="612"/>
      <c r="E611" s="614"/>
      <c r="F611" s="186" t="s">
        <v>619</v>
      </c>
      <c r="G611" s="296"/>
      <c r="H611" s="296"/>
      <c r="I611" s="296">
        <v>100000</v>
      </c>
      <c r="J611" s="296"/>
      <c r="K611" s="279"/>
      <c r="L611" s="279"/>
      <c r="M611" s="279"/>
      <c r="N611" s="279"/>
      <c r="O611" s="279"/>
      <c r="P611" s="279">
        <v>97237.55</v>
      </c>
      <c r="Q611" s="279"/>
      <c r="R611" s="279"/>
      <c r="S611" s="279"/>
      <c r="T611" s="279"/>
      <c r="U611" s="279"/>
      <c r="V611" s="279"/>
      <c r="W611" s="279"/>
      <c r="X611" s="279"/>
      <c r="Y611" s="279"/>
      <c r="Z611" s="279"/>
      <c r="AA611" s="279">
        <v>200000</v>
      </c>
      <c r="AB611" s="175"/>
      <c r="AC611" s="136">
        <v>1</v>
      </c>
      <c r="AD611" s="137">
        <v>85996.45</v>
      </c>
      <c r="AE611" s="136" t="s">
        <v>1222</v>
      </c>
      <c r="AF611" s="126"/>
      <c r="AG611" s="126"/>
    </row>
    <row r="612" spans="1:33" s="52" customFormat="1" x14ac:dyDescent="0.25">
      <c r="A612" s="514"/>
      <c r="B612" s="511"/>
      <c r="C612" s="517"/>
      <c r="D612" s="612"/>
      <c r="E612" s="614"/>
      <c r="F612" s="186" t="s">
        <v>870</v>
      </c>
      <c r="G612" s="296"/>
      <c r="H612" s="296"/>
      <c r="I612" s="296"/>
      <c r="J612" s="296"/>
      <c r="K612" s="296">
        <v>45456</v>
      </c>
      <c r="L612" s="279"/>
      <c r="M612" s="279"/>
      <c r="N612" s="279"/>
      <c r="O612" s="279"/>
      <c r="P612" s="279">
        <v>20456</v>
      </c>
      <c r="Q612" s="279"/>
      <c r="R612" s="279"/>
      <c r="S612" s="279"/>
      <c r="T612" s="279"/>
      <c r="U612" s="279"/>
      <c r="V612" s="279"/>
      <c r="W612" s="279"/>
      <c r="X612" s="279"/>
      <c r="Y612" s="279"/>
      <c r="Z612" s="279"/>
      <c r="AA612" s="279">
        <f>K612+P612</f>
        <v>65912</v>
      </c>
      <c r="AB612" s="175"/>
      <c r="AC612" s="136"/>
      <c r="AD612" s="137"/>
      <c r="AE612" s="136"/>
      <c r="AF612" s="126"/>
      <c r="AG612" s="126"/>
    </row>
    <row r="613" spans="1:33" s="52" customFormat="1" x14ac:dyDescent="0.25">
      <c r="A613" s="515"/>
      <c r="B613" s="512"/>
      <c r="C613" s="518"/>
      <c r="D613" s="612"/>
      <c r="E613" s="615"/>
      <c r="F613" s="186" t="s">
        <v>871</v>
      </c>
      <c r="G613" s="296"/>
      <c r="H613" s="296"/>
      <c r="I613" s="296"/>
      <c r="J613" s="296"/>
      <c r="K613" s="296">
        <v>25000</v>
      </c>
      <c r="L613" s="279"/>
      <c r="M613" s="279"/>
      <c r="N613" s="279"/>
      <c r="O613" s="279"/>
      <c r="P613" s="279"/>
      <c r="Q613" s="279"/>
      <c r="R613" s="279"/>
      <c r="S613" s="279"/>
      <c r="T613" s="279"/>
      <c r="U613" s="279"/>
      <c r="V613" s="279"/>
      <c r="W613" s="279"/>
      <c r="X613" s="279"/>
      <c r="Y613" s="279"/>
      <c r="Z613" s="279"/>
      <c r="AA613" s="279">
        <f t="shared" si="10"/>
        <v>25000</v>
      </c>
      <c r="AB613" s="175"/>
      <c r="AC613" s="136"/>
      <c r="AD613" s="137"/>
      <c r="AE613" s="136"/>
      <c r="AF613" s="126"/>
      <c r="AG613" s="126"/>
    </row>
    <row r="614" spans="1:33" s="52" customFormat="1" x14ac:dyDescent="0.25">
      <c r="A614" s="179"/>
      <c r="B614" s="180" t="s">
        <v>16</v>
      </c>
      <c r="C614" s="23"/>
      <c r="D614" s="25"/>
      <c r="E614" s="25"/>
      <c r="F614" s="184"/>
      <c r="G614" s="144"/>
      <c r="H614" s="144"/>
      <c r="I614" s="144"/>
      <c r="J614" s="144"/>
      <c r="K614" s="144"/>
      <c r="L614" s="144"/>
      <c r="M614" s="144"/>
      <c r="N614" s="144"/>
      <c r="O614" s="144"/>
      <c r="P614" s="144"/>
      <c r="Q614" s="144"/>
      <c r="R614" s="144"/>
      <c r="S614" s="144"/>
      <c r="T614" s="144"/>
      <c r="U614" s="144"/>
      <c r="V614" s="144"/>
      <c r="W614" s="144"/>
      <c r="X614" s="144"/>
      <c r="Y614" s="144"/>
      <c r="Z614" s="144"/>
      <c r="AA614" s="144">
        <f>SUM(AA604:AA613)</f>
        <v>1783132</v>
      </c>
      <c r="AB614" s="145">
        <f>AA614/E604</f>
        <v>0.95291856092416438</v>
      </c>
      <c r="AC614" s="136"/>
      <c r="AD614" s="137"/>
      <c r="AE614" s="136"/>
      <c r="AF614" s="126"/>
      <c r="AG614" s="126"/>
    </row>
    <row r="615" spans="1:33" s="52" customFormat="1" x14ac:dyDescent="0.25">
      <c r="A615" s="513">
        <v>68</v>
      </c>
      <c r="B615" s="510" t="s">
        <v>262</v>
      </c>
      <c r="C615" s="516" t="s">
        <v>261</v>
      </c>
      <c r="D615" s="522" t="s">
        <v>1190</v>
      </c>
      <c r="E615" s="519">
        <v>1549796.18</v>
      </c>
      <c r="F615" s="132" t="s">
        <v>668</v>
      </c>
      <c r="G615" s="79"/>
      <c r="H615" s="79"/>
      <c r="I615" s="79"/>
      <c r="J615" s="79"/>
      <c r="K615" s="79"/>
      <c r="L615" s="79"/>
      <c r="M615" s="79"/>
      <c r="N615" s="79"/>
      <c r="O615" s="79"/>
      <c r="P615" s="79"/>
      <c r="Q615" s="79"/>
      <c r="R615" s="79"/>
      <c r="S615" s="79">
        <v>184837.69</v>
      </c>
      <c r="T615" s="79"/>
      <c r="U615" s="79"/>
      <c r="V615" s="79"/>
      <c r="W615" s="79"/>
      <c r="X615" s="79"/>
      <c r="Y615" s="79"/>
      <c r="Z615" s="79"/>
      <c r="AA615" s="79">
        <v>184837.69</v>
      </c>
      <c r="AB615" s="175"/>
      <c r="AC615" s="136"/>
      <c r="AD615" s="137"/>
      <c r="AE615" s="136" t="s">
        <v>1320</v>
      </c>
      <c r="AF615" s="126"/>
      <c r="AG615" s="126"/>
    </row>
    <row r="616" spans="1:33" s="52" customFormat="1" x14ac:dyDescent="0.25">
      <c r="A616" s="514"/>
      <c r="B616" s="511"/>
      <c r="C616" s="517"/>
      <c r="D616" s="517"/>
      <c r="E616" s="520"/>
      <c r="F616" s="132" t="s">
        <v>669</v>
      </c>
      <c r="G616" s="79"/>
      <c r="H616" s="79"/>
      <c r="I616" s="79"/>
      <c r="J616" s="79"/>
      <c r="K616" s="79"/>
      <c r="L616" s="79"/>
      <c r="M616" s="79"/>
      <c r="N616" s="79"/>
      <c r="O616" s="79"/>
      <c r="P616" s="79"/>
      <c r="Q616" s="79"/>
      <c r="R616" s="79"/>
      <c r="S616" s="79">
        <v>138628.26999999999</v>
      </c>
      <c r="T616" s="79"/>
      <c r="U616" s="79"/>
      <c r="V616" s="79"/>
      <c r="W616" s="79"/>
      <c r="X616" s="79"/>
      <c r="Y616" s="79"/>
      <c r="Z616" s="79"/>
      <c r="AA616" s="79">
        <v>138628.26999999999</v>
      </c>
      <c r="AB616" s="175"/>
      <c r="AC616" s="136"/>
      <c r="AD616" s="137"/>
      <c r="AE616" s="136" t="s">
        <v>1320</v>
      </c>
      <c r="AF616" s="126"/>
      <c r="AG616" s="126"/>
    </row>
    <row r="617" spans="1:33" s="52" customFormat="1" x14ac:dyDescent="0.25">
      <c r="A617" s="514"/>
      <c r="B617" s="511"/>
      <c r="C617" s="517"/>
      <c r="D617" s="517"/>
      <c r="E617" s="520"/>
      <c r="F617" s="132" t="s">
        <v>670</v>
      </c>
      <c r="G617" s="79"/>
      <c r="H617" s="79"/>
      <c r="I617" s="79"/>
      <c r="J617" s="79"/>
      <c r="K617" s="79"/>
      <c r="L617" s="79"/>
      <c r="M617" s="79"/>
      <c r="N617" s="79"/>
      <c r="O617" s="79"/>
      <c r="P617" s="79"/>
      <c r="Q617" s="79"/>
      <c r="R617" s="79">
        <v>107821.98999999999</v>
      </c>
      <c r="S617" s="79"/>
      <c r="T617" s="79"/>
      <c r="U617" s="79"/>
      <c r="V617" s="79"/>
      <c r="W617" s="79"/>
      <c r="X617" s="79"/>
      <c r="Y617" s="79"/>
      <c r="Z617" s="79"/>
      <c r="AA617" s="261">
        <v>107821.98999999999</v>
      </c>
      <c r="AB617" s="175"/>
      <c r="AC617" s="136"/>
      <c r="AD617" s="137"/>
      <c r="AE617" s="136" t="s">
        <v>1320</v>
      </c>
      <c r="AF617" s="126"/>
      <c r="AG617" s="126"/>
    </row>
    <row r="618" spans="1:33" s="52" customFormat="1" x14ac:dyDescent="0.25">
      <c r="A618" s="514"/>
      <c r="B618" s="511"/>
      <c r="C618" s="517"/>
      <c r="D618" s="517"/>
      <c r="E618" s="520"/>
      <c r="F618" s="132" t="s">
        <v>671</v>
      </c>
      <c r="G618" s="79"/>
      <c r="H618" s="79"/>
      <c r="I618" s="79"/>
      <c r="J618" s="79"/>
      <c r="K618" s="79"/>
      <c r="L618" s="79"/>
      <c r="M618" s="79"/>
      <c r="N618" s="79"/>
      <c r="O618" s="79"/>
      <c r="P618" s="79"/>
      <c r="Q618" s="79"/>
      <c r="R618" s="79">
        <v>271335.45999999996</v>
      </c>
      <c r="S618" s="79"/>
      <c r="T618" s="79"/>
      <c r="U618" s="79"/>
      <c r="V618" s="79"/>
      <c r="W618" s="79"/>
      <c r="X618" s="79"/>
      <c r="Y618" s="79"/>
      <c r="Z618" s="79"/>
      <c r="AA618" s="79">
        <v>271335.45999999996</v>
      </c>
      <c r="AB618" s="175"/>
      <c r="AC618" s="136"/>
      <c r="AD618" s="137"/>
      <c r="AE618" s="136"/>
      <c r="AF618" s="126"/>
      <c r="AG618" s="126"/>
    </row>
    <row r="619" spans="1:33" s="52" customFormat="1" x14ac:dyDescent="0.25">
      <c r="A619" s="514"/>
      <c r="B619" s="511"/>
      <c r="C619" s="517"/>
      <c r="D619" s="517"/>
      <c r="E619" s="520"/>
      <c r="F619" s="132" t="s">
        <v>1555</v>
      </c>
      <c r="G619" s="79"/>
      <c r="H619" s="79"/>
      <c r="I619" s="79"/>
      <c r="J619" s="79"/>
      <c r="K619" s="79"/>
      <c r="L619" s="79"/>
      <c r="M619" s="79">
        <v>277256.53999999998</v>
      </c>
      <c r="N619" s="79"/>
      <c r="O619" s="79"/>
      <c r="P619" s="79"/>
      <c r="Q619" s="79"/>
      <c r="R619" s="79"/>
      <c r="S619" s="79"/>
      <c r="T619" s="79"/>
      <c r="U619" s="79"/>
      <c r="V619" s="79"/>
      <c r="W619" s="79"/>
      <c r="X619" s="79"/>
      <c r="Y619" s="79"/>
      <c r="Z619" s="79"/>
      <c r="AA619" s="261">
        <v>277256.53999999998</v>
      </c>
      <c r="AB619" s="175"/>
      <c r="AC619" s="136"/>
      <c r="AD619" s="137"/>
      <c r="AE619" s="136" t="s">
        <v>1321</v>
      </c>
      <c r="AF619" s="126"/>
      <c r="AG619" s="126"/>
    </row>
    <row r="620" spans="1:33" s="52" customFormat="1" x14ac:dyDescent="0.25">
      <c r="A620" s="515"/>
      <c r="B620" s="512"/>
      <c r="C620" s="518"/>
      <c r="D620" s="518"/>
      <c r="E620" s="521"/>
      <c r="F620" s="132" t="s">
        <v>1556</v>
      </c>
      <c r="G620" s="79"/>
      <c r="H620" s="79"/>
      <c r="I620" s="79"/>
      <c r="J620" s="79"/>
      <c r="K620" s="79"/>
      <c r="L620" s="79"/>
      <c r="M620" s="79">
        <v>277256.53999999998</v>
      </c>
      <c r="N620" s="79"/>
      <c r="O620" s="79"/>
      <c r="P620" s="79"/>
      <c r="Q620" s="79"/>
      <c r="R620" s="79"/>
      <c r="S620" s="79"/>
      <c r="T620" s="79"/>
      <c r="U620" s="79"/>
      <c r="V620" s="79"/>
      <c r="W620" s="79"/>
      <c r="X620" s="79"/>
      <c r="Y620" s="79"/>
      <c r="Z620" s="79"/>
      <c r="AA620" s="261">
        <v>277256.53999999998</v>
      </c>
      <c r="AB620" s="175"/>
      <c r="AC620" s="136"/>
      <c r="AD620" s="137"/>
      <c r="AE620" s="136" t="s">
        <v>1321</v>
      </c>
      <c r="AF620" s="126"/>
      <c r="AG620" s="126"/>
    </row>
    <row r="621" spans="1:33" s="52" customFormat="1" x14ac:dyDescent="0.25">
      <c r="A621" s="177"/>
      <c r="B621" s="105"/>
      <c r="C621" s="80"/>
      <c r="D621" s="138"/>
      <c r="E621" s="33"/>
      <c r="F621" s="135" t="s">
        <v>1557</v>
      </c>
      <c r="G621" s="79"/>
      <c r="H621" s="79"/>
      <c r="I621" s="79"/>
      <c r="J621" s="79"/>
      <c r="K621" s="79"/>
      <c r="L621" s="79"/>
      <c r="M621" s="79"/>
      <c r="N621" s="79"/>
      <c r="O621" s="79"/>
      <c r="P621" s="79"/>
      <c r="Q621" s="79"/>
      <c r="R621" s="79"/>
      <c r="S621" s="79">
        <v>138628.26999999999</v>
      </c>
      <c r="T621" s="79"/>
      <c r="U621" s="79"/>
      <c r="V621" s="79"/>
      <c r="W621" s="79"/>
      <c r="X621" s="79"/>
      <c r="Y621" s="79"/>
      <c r="Z621" s="79"/>
      <c r="AA621" s="79">
        <v>138628.26999999999</v>
      </c>
      <c r="AB621" s="175"/>
      <c r="AC621" s="136"/>
      <c r="AD621" s="137"/>
      <c r="AE621" s="136" t="s">
        <v>1320</v>
      </c>
      <c r="AF621" s="126"/>
      <c r="AG621" s="126"/>
    </row>
    <row r="622" spans="1:33" s="52" customFormat="1" x14ac:dyDescent="0.25">
      <c r="A622" s="177"/>
      <c r="B622" s="105"/>
      <c r="C622" s="80"/>
      <c r="D622" s="138"/>
      <c r="E622" s="33"/>
      <c r="F622" s="135" t="s">
        <v>677</v>
      </c>
      <c r="G622" s="79"/>
      <c r="H622" s="79"/>
      <c r="I622" s="79"/>
      <c r="J622" s="79"/>
      <c r="K622" s="79"/>
      <c r="L622" s="79"/>
      <c r="M622" s="79"/>
      <c r="N622" s="79"/>
      <c r="O622" s="79"/>
      <c r="P622" s="79"/>
      <c r="Q622" s="79"/>
      <c r="R622" s="79">
        <v>154031.41</v>
      </c>
      <c r="S622" s="79"/>
      <c r="T622" s="79"/>
      <c r="U622" s="79"/>
      <c r="V622" s="79"/>
      <c r="W622" s="79"/>
      <c r="X622" s="79"/>
      <c r="Y622" s="79"/>
      <c r="Z622" s="79"/>
      <c r="AA622" s="261">
        <v>154031.41</v>
      </c>
      <c r="AB622" s="175"/>
      <c r="AC622" s="136"/>
      <c r="AD622" s="137"/>
      <c r="AE622" s="136" t="s">
        <v>1320</v>
      </c>
      <c r="AF622" s="126"/>
      <c r="AG622" s="126"/>
    </row>
    <row r="623" spans="1:33" s="52" customFormat="1" x14ac:dyDescent="0.25">
      <c r="A623" s="181"/>
      <c r="B623" s="182" t="s">
        <v>16</v>
      </c>
      <c r="C623" s="183"/>
      <c r="D623" s="82"/>
      <c r="E623" s="82"/>
      <c r="F623" s="184"/>
      <c r="G623" s="143"/>
      <c r="H623" s="143"/>
      <c r="I623" s="143"/>
      <c r="J623" s="143"/>
      <c r="K623" s="143"/>
      <c r="L623" s="143"/>
      <c r="M623" s="143"/>
      <c r="N623" s="143"/>
      <c r="O623" s="143"/>
      <c r="P623" s="143"/>
      <c r="Q623" s="143"/>
      <c r="R623" s="143"/>
      <c r="S623" s="143"/>
      <c r="T623" s="143"/>
      <c r="U623" s="143"/>
      <c r="V623" s="143"/>
      <c r="W623" s="143"/>
      <c r="X623" s="143"/>
      <c r="Y623" s="143"/>
      <c r="Z623" s="143"/>
      <c r="AA623" s="144">
        <f>SUM(AA615:AA622)</f>
        <v>1549796.17</v>
      </c>
      <c r="AB623" s="145">
        <f>AA623/E615</f>
        <v>0.99999999354753866</v>
      </c>
      <c r="AC623" s="136"/>
      <c r="AD623" s="137"/>
      <c r="AE623" s="136"/>
      <c r="AF623" s="126"/>
      <c r="AG623" s="126"/>
    </row>
    <row r="624" spans="1:33" s="52" customFormat="1" x14ac:dyDescent="0.25">
      <c r="A624" s="513">
        <v>69</v>
      </c>
      <c r="B624" s="510" t="s">
        <v>264</v>
      </c>
      <c r="C624" s="516" t="s">
        <v>261</v>
      </c>
      <c r="D624" s="522" t="s">
        <v>955</v>
      </c>
      <c r="E624" s="519">
        <v>1434386.31</v>
      </c>
      <c r="F624" s="132" t="s">
        <v>21</v>
      </c>
      <c r="G624" s="79"/>
      <c r="H624" s="79"/>
      <c r="I624" s="79"/>
      <c r="J624" s="79"/>
      <c r="K624" s="79">
        <v>699844</v>
      </c>
      <c r="L624" s="79"/>
      <c r="M624" s="79"/>
      <c r="N624" s="79"/>
      <c r="O624" s="79"/>
      <c r="P624" s="79">
        <v>143215.53</v>
      </c>
      <c r="Q624" s="79"/>
      <c r="R624" s="79"/>
      <c r="S624" s="79"/>
      <c r="T624" s="79"/>
      <c r="U624" s="79"/>
      <c r="V624" s="79"/>
      <c r="W624" s="79"/>
      <c r="X624" s="79"/>
      <c r="Y624" s="79"/>
      <c r="Z624" s="79"/>
      <c r="AA624" s="261">
        <v>699844</v>
      </c>
      <c r="AB624" s="175"/>
      <c r="AC624" s="136">
        <v>8</v>
      </c>
      <c r="AD624" s="137">
        <v>556628.47</v>
      </c>
      <c r="AE624" s="136" t="s">
        <v>1154</v>
      </c>
      <c r="AF624" s="126"/>
      <c r="AG624" s="126" t="s">
        <v>1154</v>
      </c>
    </row>
    <row r="625" spans="1:33" s="52" customFormat="1" x14ac:dyDescent="0.25">
      <c r="A625" s="514"/>
      <c r="B625" s="511"/>
      <c r="C625" s="517"/>
      <c r="D625" s="577"/>
      <c r="E625" s="520"/>
      <c r="F625" s="132" t="s">
        <v>228</v>
      </c>
      <c r="G625" s="79"/>
      <c r="H625" s="79"/>
      <c r="I625" s="79"/>
      <c r="J625" s="79"/>
      <c r="K625" s="79">
        <v>80489</v>
      </c>
      <c r="L625" s="79"/>
      <c r="M625" s="79"/>
      <c r="N625" s="79"/>
      <c r="O625" s="79"/>
      <c r="P625" s="79"/>
      <c r="Q625" s="79"/>
      <c r="R625" s="79"/>
      <c r="S625" s="79"/>
      <c r="T625" s="79"/>
      <c r="U625" s="79"/>
      <c r="V625" s="79"/>
      <c r="W625" s="79"/>
      <c r="X625" s="79"/>
      <c r="Y625" s="79"/>
      <c r="Z625" s="79"/>
      <c r="AA625" s="261">
        <v>80489</v>
      </c>
      <c r="AB625" s="175"/>
      <c r="AC625" s="136">
        <v>1</v>
      </c>
      <c r="AD625" s="137">
        <v>80311</v>
      </c>
      <c r="AE625" s="136" t="s">
        <v>1154</v>
      </c>
      <c r="AF625" s="126"/>
      <c r="AG625" s="126" t="s">
        <v>1154</v>
      </c>
    </row>
    <row r="626" spans="1:33" s="52" customFormat="1" x14ac:dyDescent="0.25">
      <c r="A626" s="514"/>
      <c r="B626" s="511"/>
      <c r="C626" s="517"/>
      <c r="D626" s="577"/>
      <c r="E626" s="520"/>
      <c r="F626" s="132" t="s">
        <v>263</v>
      </c>
      <c r="G626" s="79"/>
      <c r="H626" s="79"/>
      <c r="I626" s="79"/>
      <c r="J626" s="79"/>
      <c r="K626" s="79">
        <v>112720</v>
      </c>
      <c r="L626" s="79"/>
      <c r="M626" s="79"/>
      <c r="N626" s="79"/>
      <c r="O626" s="79"/>
      <c r="P626" s="79"/>
      <c r="Q626" s="79"/>
      <c r="R626" s="79"/>
      <c r="S626" s="79"/>
      <c r="T626" s="79"/>
      <c r="U626" s="79"/>
      <c r="V626" s="79"/>
      <c r="W626" s="79"/>
      <c r="X626" s="79"/>
      <c r="Y626" s="79"/>
      <c r="Z626" s="79"/>
      <c r="AA626" s="261">
        <v>112720</v>
      </c>
      <c r="AB626" s="175"/>
      <c r="AC626" s="136">
        <v>2</v>
      </c>
      <c r="AD626" s="137">
        <v>100000</v>
      </c>
      <c r="AE626" s="136"/>
      <c r="AF626" s="126"/>
      <c r="AG626" s="126"/>
    </row>
    <row r="627" spans="1:33" s="52" customFormat="1" x14ac:dyDescent="0.25">
      <c r="A627" s="514"/>
      <c r="B627" s="511"/>
      <c r="C627" s="517"/>
      <c r="D627" s="577"/>
      <c r="E627" s="520"/>
      <c r="F627" s="132" t="s">
        <v>55</v>
      </c>
      <c r="G627" s="79"/>
      <c r="H627" s="79"/>
      <c r="I627" s="79"/>
      <c r="J627" s="79"/>
      <c r="K627" s="79">
        <v>44507</v>
      </c>
      <c r="L627" s="79"/>
      <c r="M627" s="79"/>
      <c r="N627" s="79"/>
      <c r="O627" s="79"/>
      <c r="P627" s="79"/>
      <c r="Q627" s="79"/>
      <c r="R627" s="79"/>
      <c r="S627" s="79"/>
      <c r="T627" s="79"/>
      <c r="U627" s="79"/>
      <c r="V627" s="79"/>
      <c r="W627" s="79"/>
      <c r="X627" s="79"/>
      <c r="Y627" s="79"/>
      <c r="Z627" s="79"/>
      <c r="AA627" s="261">
        <v>44507</v>
      </c>
      <c r="AB627" s="175"/>
      <c r="AC627" s="136">
        <v>1</v>
      </c>
      <c r="AD627" s="137">
        <v>43202</v>
      </c>
      <c r="AE627" s="136" t="s">
        <v>1155</v>
      </c>
      <c r="AF627" s="126"/>
      <c r="AG627" s="126" t="s">
        <v>1155</v>
      </c>
    </row>
    <row r="628" spans="1:33" s="52" customFormat="1" x14ac:dyDescent="0.25">
      <c r="A628" s="514"/>
      <c r="B628" s="511"/>
      <c r="C628" s="517"/>
      <c r="D628" s="577"/>
      <c r="E628" s="520"/>
      <c r="F628" s="132" t="s">
        <v>145</v>
      </c>
      <c r="G628" s="79"/>
      <c r="H628" s="79"/>
      <c r="I628" s="79"/>
      <c r="J628" s="79"/>
      <c r="K628" s="79"/>
      <c r="L628" s="79"/>
      <c r="M628" s="79"/>
      <c r="N628" s="79"/>
      <c r="O628" s="79"/>
      <c r="P628" s="79"/>
      <c r="Q628" s="79"/>
      <c r="R628" s="79">
        <v>215000</v>
      </c>
      <c r="S628" s="79"/>
      <c r="T628" s="79"/>
      <c r="U628" s="79"/>
      <c r="V628" s="79"/>
      <c r="W628" s="79"/>
      <c r="X628" s="79"/>
      <c r="Y628" s="79"/>
      <c r="Z628" s="79"/>
      <c r="AA628" s="261">
        <v>215000</v>
      </c>
      <c r="AB628" s="175"/>
      <c r="AC628" s="136"/>
      <c r="AD628" s="137"/>
      <c r="AE628" s="136"/>
      <c r="AF628" s="126"/>
      <c r="AG628" s="126"/>
    </row>
    <row r="629" spans="1:33" s="52" customFormat="1" x14ac:dyDescent="0.25">
      <c r="A629" s="514"/>
      <c r="B629" s="511"/>
      <c r="C629" s="517"/>
      <c r="D629" s="577"/>
      <c r="E629" s="520"/>
      <c r="F629" s="132" t="s">
        <v>265</v>
      </c>
      <c r="G629" s="79"/>
      <c r="H629" s="79"/>
      <c r="I629" s="79"/>
      <c r="J629" s="79"/>
      <c r="K629" s="79"/>
      <c r="L629" s="79"/>
      <c r="M629" s="79"/>
      <c r="N629" s="79">
        <v>40289.879999999997</v>
      </c>
      <c r="O629" s="79"/>
      <c r="P629" s="79"/>
      <c r="Q629" s="79"/>
      <c r="R629" s="79"/>
      <c r="S629" s="79"/>
      <c r="T629" s="79"/>
      <c r="U629" s="79"/>
      <c r="V629" s="79"/>
      <c r="W629" s="79"/>
      <c r="X629" s="79"/>
      <c r="Y629" s="79"/>
      <c r="Z629" s="79"/>
      <c r="AA629" s="261">
        <v>40290</v>
      </c>
      <c r="AB629" s="175"/>
      <c r="AC629" s="136"/>
      <c r="AD629" s="137"/>
      <c r="AE629" s="136" t="s">
        <v>1496</v>
      </c>
      <c r="AF629" s="126"/>
      <c r="AG629" s="126"/>
    </row>
    <row r="630" spans="1:33" s="52" customFormat="1" x14ac:dyDescent="0.25">
      <c r="A630" s="514"/>
      <c r="B630" s="511"/>
      <c r="C630" s="517"/>
      <c r="D630" s="577"/>
      <c r="E630" s="520"/>
      <c r="F630" s="132" t="s">
        <v>218</v>
      </c>
      <c r="G630" s="79"/>
      <c r="H630" s="79"/>
      <c r="I630" s="79"/>
      <c r="J630" s="79"/>
      <c r="K630" s="79"/>
      <c r="L630" s="79"/>
      <c r="M630" s="79"/>
      <c r="N630" s="79"/>
      <c r="O630" s="79"/>
      <c r="P630" s="79"/>
      <c r="Q630" s="79"/>
      <c r="R630" s="79">
        <v>80512</v>
      </c>
      <c r="S630" s="79"/>
      <c r="T630" s="79"/>
      <c r="U630" s="79"/>
      <c r="V630" s="79"/>
      <c r="W630" s="79"/>
      <c r="X630" s="79"/>
      <c r="Y630" s="79"/>
      <c r="Z630" s="79"/>
      <c r="AA630" s="261">
        <v>80512</v>
      </c>
      <c r="AB630" s="175"/>
      <c r="AC630" s="136"/>
      <c r="AD630" s="137"/>
      <c r="AE630" s="136"/>
      <c r="AF630" s="126"/>
      <c r="AG630" s="126"/>
    </row>
    <row r="631" spans="1:33" s="52" customFormat="1" x14ac:dyDescent="0.25">
      <c r="A631" s="514"/>
      <c r="B631" s="511"/>
      <c r="C631" s="517"/>
      <c r="D631" s="577"/>
      <c r="E631" s="520"/>
      <c r="F631" s="132" t="s">
        <v>149</v>
      </c>
      <c r="G631" s="79"/>
      <c r="H631" s="79"/>
      <c r="I631" s="79"/>
      <c r="J631" s="79"/>
      <c r="K631" s="79"/>
      <c r="L631" s="79"/>
      <c r="M631" s="79"/>
      <c r="N631" s="79">
        <v>80511.81</v>
      </c>
      <c r="O631" s="79"/>
      <c r="P631" s="79"/>
      <c r="Q631" s="79"/>
      <c r="R631" s="79"/>
      <c r="S631" s="79"/>
      <c r="T631" s="79"/>
      <c r="U631" s="79"/>
      <c r="V631" s="79"/>
      <c r="W631" s="79"/>
      <c r="X631" s="79"/>
      <c r="Y631" s="79"/>
      <c r="Z631" s="79"/>
      <c r="AA631" s="261">
        <v>80512</v>
      </c>
      <c r="AB631" s="175"/>
      <c r="AC631" s="136"/>
      <c r="AD631" s="137"/>
      <c r="AE631" s="136" t="s">
        <v>1496</v>
      </c>
      <c r="AF631" s="126"/>
      <c r="AG631" s="126"/>
    </row>
    <row r="632" spans="1:33" s="52" customFormat="1" x14ac:dyDescent="0.25">
      <c r="A632" s="515"/>
      <c r="B632" s="512"/>
      <c r="C632" s="518"/>
      <c r="D632" s="578"/>
      <c r="E632" s="521"/>
      <c r="F632" s="132" t="s">
        <v>266</v>
      </c>
      <c r="G632" s="79"/>
      <c r="H632" s="79"/>
      <c r="I632" s="79"/>
      <c r="J632" s="79"/>
      <c r="K632" s="79"/>
      <c r="L632" s="79"/>
      <c r="M632" s="79"/>
      <c r="N632" s="79"/>
      <c r="O632" s="79"/>
      <c r="P632" s="79"/>
      <c r="Q632" s="79"/>
      <c r="R632" s="79">
        <v>80512</v>
      </c>
      <c r="S632" s="79"/>
      <c r="T632" s="79"/>
      <c r="U632" s="79"/>
      <c r="V632" s="79"/>
      <c r="W632" s="79"/>
      <c r="X632" s="79"/>
      <c r="Y632" s="79"/>
      <c r="Z632" s="79"/>
      <c r="AA632" s="261">
        <v>80512</v>
      </c>
      <c r="AB632" s="175"/>
      <c r="AC632" s="136"/>
      <c r="AD632" s="137"/>
      <c r="AE632" s="136" t="s">
        <v>1497</v>
      </c>
      <c r="AF632" s="126"/>
      <c r="AG632" s="126"/>
    </row>
    <row r="633" spans="1:33" s="52" customFormat="1" x14ac:dyDescent="0.25">
      <c r="A633" s="181"/>
      <c r="B633" s="182" t="s">
        <v>16</v>
      </c>
      <c r="C633" s="183"/>
      <c r="D633" s="82"/>
      <c r="E633" s="82"/>
      <c r="F633" s="184"/>
      <c r="G633" s="143"/>
      <c r="H633" s="143"/>
      <c r="I633" s="143"/>
      <c r="J633" s="143"/>
      <c r="K633" s="143"/>
      <c r="L633" s="143"/>
      <c r="M633" s="143"/>
      <c r="N633" s="143"/>
      <c r="O633" s="143"/>
      <c r="P633" s="143"/>
      <c r="Q633" s="143"/>
      <c r="R633" s="143"/>
      <c r="S633" s="143"/>
      <c r="T633" s="143"/>
      <c r="U633" s="143"/>
      <c r="V633" s="143"/>
      <c r="W633" s="143"/>
      <c r="X633" s="143"/>
      <c r="Y633" s="143"/>
      <c r="Z633" s="143"/>
      <c r="AA633" s="144">
        <f>SUM(AA624:AA632)</f>
        <v>1434386</v>
      </c>
      <c r="AB633" s="145">
        <f>AA633/E624</f>
        <v>0.99999978387969968</v>
      </c>
      <c r="AC633" s="136"/>
      <c r="AD633" s="137"/>
      <c r="AE633" s="136"/>
      <c r="AF633" s="126"/>
      <c r="AG633" s="126"/>
    </row>
    <row r="634" spans="1:33" s="52" customFormat="1" x14ac:dyDescent="0.25">
      <c r="A634" s="513">
        <v>70</v>
      </c>
      <c r="B634" s="510" t="s">
        <v>270</v>
      </c>
      <c r="C634" s="516" t="s">
        <v>261</v>
      </c>
      <c r="D634" s="522" t="s">
        <v>876</v>
      </c>
      <c r="E634" s="519">
        <v>2520475.3200000003</v>
      </c>
      <c r="F634" s="186" t="s">
        <v>267</v>
      </c>
      <c r="G634" s="278"/>
      <c r="H634" s="279"/>
      <c r="I634" s="279"/>
      <c r="J634" s="279"/>
      <c r="K634" s="279">
        <v>100000</v>
      </c>
      <c r="L634" s="279"/>
      <c r="M634" s="279"/>
      <c r="N634" s="279"/>
      <c r="O634" s="279"/>
      <c r="P634" s="279">
        <v>50000</v>
      </c>
      <c r="Q634" s="279"/>
      <c r="R634" s="279"/>
      <c r="S634" s="279"/>
      <c r="T634" s="279"/>
      <c r="U634" s="279"/>
      <c r="V634" s="279"/>
      <c r="W634" s="279"/>
      <c r="X634" s="279"/>
      <c r="Y634" s="279"/>
      <c r="Z634" s="279"/>
      <c r="AA634" s="279">
        <v>100000</v>
      </c>
      <c r="AB634" s="297"/>
      <c r="AC634" s="136">
        <v>2</v>
      </c>
      <c r="AD634" s="137">
        <v>23359</v>
      </c>
      <c r="AE634" s="136" t="s">
        <v>1156</v>
      </c>
      <c r="AF634" s="126"/>
      <c r="AG634" s="126"/>
    </row>
    <row r="635" spans="1:33" s="52" customFormat="1" x14ac:dyDescent="0.25">
      <c r="A635" s="514"/>
      <c r="B635" s="511"/>
      <c r="C635" s="517"/>
      <c r="D635" s="577"/>
      <c r="E635" s="520"/>
      <c r="F635" s="186" t="s">
        <v>873</v>
      </c>
      <c r="G635" s="278"/>
      <c r="H635" s="279"/>
      <c r="I635" s="279"/>
      <c r="J635" s="279">
        <v>400000</v>
      </c>
      <c r="K635" s="279"/>
      <c r="L635" s="279">
        <v>200000</v>
      </c>
      <c r="M635" s="279"/>
      <c r="N635" s="279"/>
      <c r="O635" s="279"/>
      <c r="P635" s="279">
        <v>202948.76</v>
      </c>
      <c r="Q635" s="279"/>
      <c r="R635" s="279"/>
      <c r="S635" s="279"/>
      <c r="T635" s="279"/>
      <c r="U635" s="279"/>
      <c r="V635" s="279"/>
      <c r="W635" s="279"/>
      <c r="X635" s="279"/>
      <c r="Y635" s="279"/>
      <c r="Z635" s="279"/>
      <c r="AA635" s="279">
        <v>400000</v>
      </c>
      <c r="AB635" s="297"/>
      <c r="AC635" s="136"/>
      <c r="AD635" s="137"/>
      <c r="AE635" s="136" t="s">
        <v>1107</v>
      </c>
      <c r="AF635" s="126"/>
      <c r="AG635" s="126"/>
    </row>
    <row r="636" spans="1:33" s="52" customFormat="1" x14ac:dyDescent="0.25">
      <c r="A636" s="514"/>
      <c r="B636" s="511"/>
      <c r="C636" s="517"/>
      <c r="D636" s="577"/>
      <c r="E636" s="520"/>
      <c r="F636" s="186" t="s">
        <v>268</v>
      </c>
      <c r="G636" s="278"/>
      <c r="H636" s="279"/>
      <c r="I636" s="279"/>
      <c r="J636" s="279"/>
      <c r="K636" s="279"/>
      <c r="L636" s="279">
        <v>30000</v>
      </c>
      <c r="M636" s="279"/>
      <c r="N636" s="279"/>
      <c r="O636" s="279"/>
      <c r="P636" s="279">
        <v>5000</v>
      </c>
      <c r="Q636" s="279"/>
      <c r="R636" s="279"/>
      <c r="S636" s="279"/>
      <c r="T636" s="279"/>
      <c r="U636" s="279"/>
      <c r="V636" s="279"/>
      <c r="W636" s="279"/>
      <c r="X636" s="279"/>
      <c r="Y636" s="279"/>
      <c r="Z636" s="279"/>
      <c r="AA636" s="279">
        <v>30000</v>
      </c>
      <c r="AB636" s="297"/>
      <c r="AC636" s="136"/>
      <c r="AD636" s="137"/>
      <c r="AE636" s="136"/>
      <c r="AF636" s="126"/>
      <c r="AG636" s="126"/>
    </row>
    <row r="637" spans="1:33" s="52" customFormat="1" x14ac:dyDescent="0.25">
      <c r="A637" s="514"/>
      <c r="B637" s="511"/>
      <c r="C637" s="517"/>
      <c r="D637" s="577"/>
      <c r="E637" s="520"/>
      <c r="F637" s="186" t="s">
        <v>269</v>
      </c>
      <c r="G637" s="278"/>
      <c r="H637" s="279"/>
      <c r="I637" s="279"/>
      <c r="J637" s="298"/>
      <c r="K637" s="298">
        <v>78000.639999999999</v>
      </c>
      <c r="L637" s="279"/>
      <c r="M637" s="279"/>
      <c r="N637" s="279"/>
      <c r="O637" s="279"/>
      <c r="P637" s="279" t="s">
        <v>1423</v>
      </c>
      <c r="Q637" s="279"/>
      <c r="R637" s="279"/>
      <c r="S637" s="279"/>
      <c r="T637" s="279"/>
      <c r="U637" s="279"/>
      <c r="V637" s="279"/>
      <c r="W637" s="279"/>
      <c r="X637" s="279"/>
      <c r="Y637" s="279"/>
      <c r="Z637" s="279"/>
      <c r="AA637" s="279">
        <v>78000.639999999999</v>
      </c>
      <c r="AB637" s="297"/>
      <c r="AC637" s="136"/>
      <c r="AD637" s="137"/>
      <c r="AE637" s="136"/>
      <c r="AF637" s="126"/>
      <c r="AG637" s="126"/>
    </row>
    <row r="638" spans="1:33" s="52" customFormat="1" x14ac:dyDescent="0.25">
      <c r="A638" s="514"/>
      <c r="B638" s="511"/>
      <c r="C638" s="517"/>
      <c r="D638" s="577"/>
      <c r="E638" s="520"/>
      <c r="F638" s="186" t="s">
        <v>271</v>
      </c>
      <c r="G638" s="278"/>
      <c r="H638" s="279"/>
      <c r="I638" s="279"/>
      <c r="J638" s="279">
        <v>560639.59</v>
      </c>
      <c r="K638" s="279"/>
      <c r="L638" s="279"/>
      <c r="M638" s="279"/>
      <c r="N638" s="279"/>
      <c r="O638" s="279">
        <v>411954.18</v>
      </c>
      <c r="P638" s="279"/>
      <c r="Q638" s="279"/>
      <c r="R638" s="279"/>
      <c r="S638" s="279"/>
      <c r="T638" s="279"/>
      <c r="U638" s="279"/>
      <c r="V638" s="279"/>
      <c r="W638" s="279"/>
      <c r="X638" s="279"/>
      <c r="Y638" s="279"/>
      <c r="Z638" s="279"/>
      <c r="AA638" s="279">
        <v>560639.59</v>
      </c>
      <c r="AB638" s="297"/>
      <c r="AC638" s="136">
        <v>10</v>
      </c>
      <c r="AD638" s="137">
        <v>848845.48</v>
      </c>
      <c r="AE638" s="136" t="s">
        <v>1157</v>
      </c>
      <c r="AF638" s="126"/>
      <c r="AG638" s="126"/>
    </row>
    <row r="639" spans="1:33" s="52" customFormat="1" x14ac:dyDescent="0.25">
      <c r="A639" s="514"/>
      <c r="B639" s="511"/>
      <c r="C639" s="517"/>
      <c r="D639" s="577"/>
      <c r="E639" s="520"/>
      <c r="F639" s="186" t="s">
        <v>874</v>
      </c>
      <c r="G639" s="278"/>
      <c r="H639" s="279"/>
      <c r="I639" s="279"/>
      <c r="J639" s="279">
        <v>756835</v>
      </c>
      <c r="K639" s="279"/>
      <c r="L639" s="279"/>
      <c r="M639" s="279"/>
      <c r="N639" s="279"/>
      <c r="O639" s="279">
        <v>296343.28000000003</v>
      </c>
      <c r="P639" s="279"/>
      <c r="Q639" s="279"/>
      <c r="R639" s="279"/>
      <c r="S639" s="279"/>
      <c r="T639" s="279"/>
      <c r="U639" s="279"/>
      <c r="V639" s="279"/>
      <c r="W639" s="279"/>
      <c r="X639" s="279"/>
      <c r="Y639" s="279"/>
      <c r="Z639" s="279"/>
      <c r="AA639" s="279">
        <v>756835</v>
      </c>
      <c r="AB639" s="297"/>
      <c r="AC639" s="136">
        <v>3</v>
      </c>
      <c r="AD639" s="137">
        <v>221494.73</v>
      </c>
      <c r="AE639" s="136" t="s">
        <v>1158</v>
      </c>
      <c r="AF639" s="126"/>
      <c r="AG639" s="126"/>
    </row>
    <row r="640" spans="1:33" s="52" customFormat="1" x14ac:dyDescent="0.25">
      <c r="A640" s="514"/>
      <c r="B640" s="511"/>
      <c r="C640" s="517"/>
      <c r="D640" s="577"/>
      <c r="E640" s="520"/>
      <c r="F640" s="186" t="s">
        <v>272</v>
      </c>
      <c r="G640" s="278"/>
      <c r="H640" s="279"/>
      <c r="I640" s="279"/>
      <c r="J640" s="279">
        <v>500000</v>
      </c>
      <c r="K640" s="279"/>
      <c r="L640" s="279"/>
      <c r="M640" s="279"/>
      <c r="N640" s="279"/>
      <c r="O640" s="279"/>
      <c r="P640" s="279">
        <v>200000</v>
      </c>
      <c r="Q640" s="279"/>
      <c r="R640" s="279"/>
      <c r="S640" s="279"/>
      <c r="T640" s="279"/>
      <c r="U640" s="279"/>
      <c r="V640" s="279"/>
      <c r="W640" s="279"/>
      <c r="X640" s="279"/>
      <c r="Y640" s="279"/>
      <c r="Z640" s="279"/>
      <c r="AA640" s="279">
        <v>500000</v>
      </c>
      <c r="AB640" s="297"/>
      <c r="AC640" s="136">
        <v>12</v>
      </c>
      <c r="AD640" s="137">
        <v>600000</v>
      </c>
      <c r="AE640" s="136" t="s">
        <v>1558</v>
      </c>
      <c r="AF640" s="126"/>
      <c r="AG640" s="126"/>
    </row>
    <row r="641" spans="1:33" s="52" customFormat="1" x14ac:dyDescent="0.25">
      <c r="A641" s="514"/>
      <c r="B641" s="511"/>
      <c r="C641" s="517"/>
      <c r="D641" s="577"/>
      <c r="E641" s="520"/>
      <c r="F641" s="186" t="s">
        <v>273</v>
      </c>
      <c r="G641" s="278"/>
      <c r="H641" s="279"/>
      <c r="I641" s="279"/>
      <c r="J641" s="279"/>
      <c r="K641" s="279">
        <v>45000</v>
      </c>
      <c r="L641" s="279"/>
      <c r="M641" s="279"/>
      <c r="N641" s="279"/>
      <c r="O641" s="279"/>
      <c r="P641" s="279">
        <v>15000</v>
      </c>
      <c r="Q641" s="279"/>
      <c r="R641" s="279"/>
      <c r="S641" s="279"/>
      <c r="T641" s="279"/>
      <c r="U641" s="279"/>
      <c r="V641" s="279"/>
      <c r="W641" s="279"/>
      <c r="X641" s="279"/>
      <c r="Y641" s="279"/>
      <c r="Z641" s="279"/>
      <c r="AA641" s="279">
        <v>45000</v>
      </c>
      <c r="AB641" s="297"/>
      <c r="AC641" s="136"/>
      <c r="AD641" s="137"/>
      <c r="AE641" s="136"/>
      <c r="AF641" s="126"/>
      <c r="AG641" s="126"/>
    </row>
    <row r="642" spans="1:33" s="52" customFormat="1" x14ac:dyDescent="0.25">
      <c r="A642" s="514"/>
      <c r="B642" s="511"/>
      <c r="C642" s="517"/>
      <c r="D642" s="577"/>
      <c r="E642" s="520"/>
      <c r="F642" s="186" t="s">
        <v>875</v>
      </c>
      <c r="G642" s="278"/>
      <c r="H642" s="279"/>
      <c r="I642" s="279"/>
      <c r="J642" s="279"/>
      <c r="K642" s="279">
        <v>50000</v>
      </c>
      <c r="L642" s="279"/>
      <c r="M642" s="279"/>
      <c r="N642" s="279"/>
      <c r="O642" s="279">
        <v>199975</v>
      </c>
      <c r="P642" s="279"/>
      <c r="Q642" s="279"/>
      <c r="R642" s="279"/>
      <c r="S642" s="279"/>
      <c r="T642" s="279"/>
      <c r="U642" s="279"/>
      <c r="V642" s="279"/>
      <c r="W642" s="279"/>
      <c r="X642" s="279"/>
      <c r="Y642" s="279"/>
      <c r="Z642" s="279"/>
      <c r="AA642" s="279">
        <v>50000</v>
      </c>
      <c r="AB642" s="297"/>
      <c r="AC642" s="136">
        <v>2</v>
      </c>
      <c r="AD642" s="137">
        <v>247032.24</v>
      </c>
      <c r="AE642" s="136" t="s">
        <v>1159</v>
      </c>
      <c r="AF642" s="126"/>
      <c r="AG642" s="126"/>
    </row>
    <row r="643" spans="1:33" s="52" customFormat="1" x14ac:dyDescent="0.25">
      <c r="A643" s="142"/>
      <c r="B643" s="153" t="s">
        <v>16</v>
      </c>
      <c r="C643" s="21"/>
      <c r="D643" s="20"/>
      <c r="E643" s="21"/>
      <c r="F643" s="184"/>
      <c r="G643" s="143"/>
      <c r="H643" s="143"/>
      <c r="I643" s="143"/>
      <c r="J643" s="143"/>
      <c r="K643" s="143"/>
      <c r="L643" s="143"/>
      <c r="M643" s="143"/>
      <c r="N643" s="143"/>
      <c r="O643" s="143"/>
      <c r="P643" s="143"/>
      <c r="Q643" s="143"/>
      <c r="R643" s="143"/>
      <c r="S643" s="143"/>
      <c r="T643" s="143"/>
      <c r="U643" s="143"/>
      <c r="V643" s="143"/>
      <c r="W643" s="143"/>
      <c r="X643" s="143"/>
      <c r="Y643" s="143"/>
      <c r="Z643" s="143"/>
      <c r="AA643" s="144">
        <f>SUM(AA634:AA642)</f>
        <v>2520475.23</v>
      </c>
      <c r="AB643" s="145">
        <f>AA643/E634</f>
        <v>0.99999996429244931</v>
      </c>
      <c r="AC643" s="136"/>
      <c r="AD643" s="137"/>
      <c r="AE643" s="136"/>
      <c r="AF643" s="126"/>
      <c r="AG643" s="126"/>
    </row>
    <row r="644" spans="1:33" s="52" customFormat="1" x14ac:dyDescent="0.25">
      <c r="A644" s="513">
        <v>71</v>
      </c>
      <c r="B644" s="510" t="s">
        <v>275</v>
      </c>
      <c r="C644" s="516" t="s">
        <v>276</v>
      </c>
      <c r="D644" s="522" t="s">
        <v>877</v>
      </c>
      <c r="E644" s="519">
        <v>1885739.31</v>
      </c>
      <c r="F644" s="132" t="s">
        <v>107</v>
      </c>
      <c r="G644" s="79"/>
      <c r="H644" s="79"/>
      <c r="I644" s="79"/>
      <c r="J644" s="79"/>
      <c r="K644" s="79"/>
      <c r="L644" s="79"/>
      <c r="M644" s="79"/>
      <c r="N644" s="79"/>
      <c r="O644" s="79"/>
      <c r="P644" s="79"/>
      <c r="Q644" s="79"/>
      <c r="R644" s="79"/>
      <c r="S644" s="79">
        <v>150000</v>
      </c>
      <c r="T644" s="79"/>
      <c r="U644" s="79"/>
      <c r="V644" s="79"/>
      <c r="W644" s="79"/>
      <c r="X644" s="79"/>
      <c r="Y644" s="79"/>
      <c r="Z644" s="79"/>
      <c r="AA644" s="261">
        <v>168588</v>
      </c>
      <c r="AB644" s="175"/>
      <c r="AC644" s="136"/>
      <c r="AD644" s="137"/>
      <c r="AE644" s="136"/>
      <c r="AF644" s="126"/>
      <c r="AG644" s="126"/>
    </row>
    <row r="645" spans="1:33" s="52" customFormat="1" x14ac:dyDescent="0.25">
      <c r="A645" s="514"/>
      <c r="B645" s="511"/>
      <c r="C645" s="517"/>
      <c r="D645" s="577"/>
      <c r="E645" s="520"/>
      <c r="F645" s="132" t="s">
        <v>274</v>
      </c>
      <c r="G645" s="79"/>
      <c r="H645" s="79"/>
      <c r="I645" s="79"/>
      <c r="J645" s="79"/>
      <c r="K645" s="79"/>
      <c r="L645" s="79"/>
      <c r="M645" s="79"/>
      <c r="N645" s="79"/>
      <c r="O645" s="79"/>
      <c r="P645" s="79"/>
      <c r="Q645" s="79"/>
      <c r="R645" s="79"/>
      <c r="S645" s="79">
        <v>49658</v>
      </c>
      <c r="T645" s="79"/>
      <c r="U645" s="79"/>
      <c r="V645" s="79"/>
      <c r="W645" s="79"/>
      <c r="X645" s="79"/>
      <c r="Y645" s="79"/>
      <c r="Z645" s="79"/>
      <c r="AA645" s="261">
        <v>31070</v>
      </c>
      <c r="AB645" s="175"/>
      <c r="AC645" s="136"/>
      <c r="AD645" s="137"/>
      <c r="AE645" s="136"/>
      <c r="AF645" s="126"/>
      <c r="AG645" s="126"/>
    </row>
    <row r="646" spans="1:33" s="52" customFormat="1" x14ac:dyDescent="0.25">
      <c r="A646" s="514"/>
      <c r="B646" s="511"/>
      <c r="C646" s="517"/>
      <c r="D646" s="577"/>
      <c r="E646" s="520"/>
      <c r="F646" s="132" t="s">
        <v>277</v>
      </c>
      <c r="G646" s="79"/>
      <c r="H646" s="79"/>
      <c r="I646" s="79">
        <v>526879</v>
      </c>
      <c r="J646" s="79"/>
      <c r="K646" s="79"/>
      <c r="L646" s="79">
        <v>504168</v>
      </c>
      <c r="M646" s="79"/>
      <c r="N646" s="79"/>
      <c r="O646" s="79"/>
      <c r="P646" s="79"/>
      <c r="Q646" s="79">
        <v>100000</v>
      </c>
      <c r="R646" s="79"/>
      <c r="S646" s="79"/>
      <c r="T646" s="79"/>
      <c r="U646" s="79"/>
      <c r="V646" s="79"/>
      <c r="W646" s="79"/>
      <c r="X646" s="79"/>
      <c r="Y646" s="79"/>
      <c r="Z646" s="79"/>
      <c r="AA646" s="261">
        <v>526879</v>
      </c>
      <c r="AB646" s="175"/>
      <c r="AC646" s="136">
        <v>7</v>
      </c>
      <c r="AD646" s="137">
        <v>141941</v>
      </c>
      <c r="AE646" s="136"/>
      <c r="AF646" s="126"/>
      <c r="AG646" s="126"/>
    </row>
    <row r="647" spans="1:33" s="52" customFormat="1" x14ac:dyDescent="0.25">
      <c r="A647" s="514"/>
      <c r="B647" s="511"/>
      <c r="C647" s="517"/>
      <c r="D647" s="577"/>
      <c r="E647" s="520"/>
      <c r="F647" s="132" t="s">
        <v>48</v>
      </c>
      <c r="G647" s="79"/>
      <c r="H647" s="79"/>
      <c r="I647" s="79">
        <v>386378</v>
      </c>
      <c r="J647" s="79"/>
      <c r="K647" s="79"/>
      <c r="L647" s="79">
        <v>322644</v>
      </c>
      <c r="M647" s="79"/>
      <c r="N647" s="79"/>
      <c r="O647" s="79"/>
      <c r="P647" s="79"/>
      <c r="Q647" s="79">
        <v>301703</v>
      </c>
      <c r="R647" s="79"/>
      <c r="S647" s="79"/>
      <c r="T647" s="79"/>
      <c r="U647" s="79"/>
      <c r="V647" s="79"/>
      <c r="W647" s="79"/>
      <c r="X647" s="79"/>
      <c r="Y647" s="79"/>
      <c r="Z647" s="79"/>
      <c r="AA647" s="261">
        <v>386378</v>
      </c>
      <c r="AB647" s="175"/>
      <c r="AC647" s="136">
        <v>6</v>
      </c>
      <c r="AD647" s="137">
        <v>364226</v>
      </c>
      <c r="AE647" s="136"/>
      <c r="AF647" s="126"/>
      <c r="AG647" s="126"/>
    </row>
    <row r="648" spans="1:33" s="52" customFormat="1" x14ac:dyDescent="0.25">
      <c r="A648" s="515"/>
      <c r="B648" s="512"/>
      <c r="C648" s="518"/>
      <c r="D648" s="578"/>
      <c r="E648" s="521"/>
      <c r="F648" s="132" t="s">
        <v>26</v>
      </c>
      <c r="G648" s="79"/>
      <c r="H648" s="79"/>
      <c r="I648" s="79">
        <v>772824.31</v>
      </c>
      <c r="J648" s="79"/>
      <c r="K648" s="79"/>
      <c r="L648" s="79">
        <v>523479.31</v>
      </c>
      <c r="M648" s="79"/>
      <c r="N648" s="79"/>
      <c r="O648" s="79"/>
      <c r="P648" s="79"/>
      <c r="Q648" s="79">
        <v>274165.31</v>
      </c>
      <c r="R648" s="79"/>
      <c r="S648" s="79"/>
      <c r="T648" s="79"/>
      <c r="U648" s="79"/>
      <c r="V648" s="79"/>
      <c r="W648" s="79"/>
      <c r="X648" s="79"/>
      <c r="Y648" s="79"/>
      <c r="Z648" s="79"/>
      <c r="AA648" s="261">
        <v>772824.31</v>
      </c>
      <c r="AB648" s="175"/>
      <c r="AC648" s="136">
        <v>12</v>
      </c>
      <c r="AD648" s="137">
        <v>548659</v>
      </c>
      <c r="AE648" s="136"/>
      <c r="AF648" s="126"/>
      <c r="AG648" s="126"/>
    </row>
    <row r="649" spans="1:33" s="52" customFormat="1" x14ac:dyDescent="0.25">
      <c r="A649" s="181"/>
      <c r="B649" s="182" t="s">
        <v>16</v>
      </c>
      <c r="C649" s="183"/>
      <c r="D649" s="82"/>
      <c r="E649" s="82"/>
      <c r="F649" s="184"/>
      <c r="G649" s="143"/>
      <c r="H649" s="143"/>
      <c r="I649" s="143"/>
      <c r="J649" s="143"/>
      <c r="K649" s="143"/>
      <c r="L649" s="143"/>
      <c r="M649" s="143"/>
      <c r="N649" s="143"/>
      <c r="O649" s="143"/>
      <c r="P649" s="143"/>
      <c r="Q649" s="143"/>
      <c r="R649" s="143"/>
      <c r="S649" s="143"/>
      <c r="T649" s="143"/>
      <c r="U649" s="143"/>
      <c r="V649" s="143"/>
      <c r="W649" s="143"/>
      <c r="X649" s="143"/>
      <c r="Y649" s="143"/>
      <c r="Z649" s="143"/>
      <c r="AA649" s="144">
        <f>SUM(AA644:AA648)</f>
        <v>1885739.31</v>
      </c>
      <c r="AB649" s="145">
        <f>AA649/E644</f>
        <v>1</v>
      </c>
      <c r="AC649" s="136"/>
      <c r="AD649" s="137"/>
      <c r="AE649" s="136"/>
      <c r="AF649" s="126"/>
      <c r="AG649" s="126"/>
    </row>
    <row r="650" spans="1:33" s="52" customFormat="1" x14ac:dyDescent="0.25">
      <c r="A650" s="513">
        <v>72</v>
      </c>
      <c r="B650" s="510" t="s">
        <v>279</v>
      </c>
      <c r="C650" s="516" t="s">
        <v>261</v>
      </c>
      <c r="D650" s="522" t="s">
        <v>878</v>
      </c>
      <c r="E650" s="519">
        <v>1797990.31</v>
      </c>
      <c r="F650" s="186" t="s">
        <v>118</v>
      </c>
      <c r="G650" s="278"/>
      <c r="H650" s="279"/>
      <c r="I650" s="279">
        <v>704060</v>
      </c>
      <c r="J650" s="191"/>
      <c r="K650" s="191"/>
      <c r="L650" s="191"/>
      <c r="M650" s="191">
        <v>617733</v>
      </c>
      <c r="N650" s="191"/>
      <c r="O650" s="191"/>
      <c r="P650" s="191"/>
      <c r="Q650" s="191"/>
      <c r="R650" s="191"/>
      <c r="S650" s="191"/>
      <c r="T650" s="191"/>
      <c r="U650" s="191"/>
      <c r="V650" s="191"/>
      <c r="W650" s="191"/>
      <c r="X650" s="191"/>
      <c r="Y650" s="191"/>
      <c r="Z650" s="191"/>
      <c r="AA650" s="279">
        <v>704060</v>
      </c>
      <c r="AB650" s="175"/>
      <c r="AC650" s="136">
        <v>7</v>
      </c>
      <c r="AD650" s="137">
        <v>274540</v>
      </c>
      <c r="AE650" s="136"/>
      <c r="AF650" s="126"/>
      <c r="AG650" s="126"/>
    </row>
    <row r="651" spans="1:33" s="52" customFormat="1" x14ac:dyDescent="0.25">
      <c r="A651" s="514"/>
      <c r="B651" s="511"/>
      <c r="C651" s="517"/>
      <c r="D651" s="630"/>
      <c r="E651" s="520"/>
      <c r="F651" s="186" t="s">
        <v>116</v>
      </c>
      <c r="G651" s="278"/>
      <c r="H651" s="298"/>
      <c r="I651" s="279"/>
      <c r="J651" s="191">
        <v>258012</v>
      </c>
      <c r="K651" s="279"/>
      <c r="L651" s="191"/>
      <c r="M651" s="191">
        <v>258012</v>
      </c>
      <c r="N651" s="279"/>
      <c r="O651" s="279"/>
      <c r="P651" s="279"/>
      <c r="Q651" s="279"/>
      <c r="R651" s="279"/>
      <c r="S651" s="279"/>
      <c r="T651" s="279"/>
      <c r="U651" s="279"/>
      <c r="V651" s="279"/>
      <c r="W651" s="279"/>
      <c r="X651" s="279"/>
      <c r="Y651" s="279"/>
      <c r="Z651" s="279"/>
      <c r="AA651" s="279">
        <v>258012</v>
      </c>
      <c r="AB651" s="175"/>
      <c r="AC651" s="136">
        <v>1</v>
      </c>
      <c r="AD651" s="137">
        <v>97870</v>
      </c>
      <c r="AE651" s="136"/>
      <c r="AF651" s="126"/>
      <c r="AG651" s="126"/>
    </row>
    <row r="652" spans="1:33" s="52" customFormat="1" x14ac:dyDescent="0.25">
      <c r="A652" s="514"/>
      <c r="B652" s="511"/>
      <c r="C652" s="517"/>
      <c r="D652" s="630"/>
      <c r="E652" s="520"/>
      <c r="F652" s="186" t="s">
        <v>171</v>
      </c>
      <c r="G652" s="278"/>
      <c r="H652" s="279"/>
      <c r="I652" s="279">
        <v>150000</v>
      </c>
      <c r="J652" s="191"/>
      <c r="K652" s="279"/>
      <c r="L652" s="279">
        <v>150000</v>
      </c>
      <c r="M652" s="279"/>
      <c r="N652" s="279"/>
      <c r="O652" s="279"/>
      <c r="P652" s="279"/>
      <c r="Q652" s="279"/>
      <c r="R652" s="279"/>
      <c r="S652" s="279"/>
      <c r="T652" s="279"/>
      <c r="U652" s="279"/>
      <c r="V652" s="279"/>
      <c r="W652" s="279"/>
      <c r="X652" s="279"/>
      <c r="Y652" s="279"/>
      <c r="Z652" s="279"/>
      <c r="AA652" s="279">
        <v>150000</v>
      </c>
      <c r="AB652" s="175"/>
      <c r="AC652" s="136"/>
      <c r="AD652" s="137"/>
      <c r="AE652" s="136"/>
      <c r="AF652" s="126"/>
      <c r="AG652" s="126"/>
    </row>
    <row r="653" spans="1:33" s="52" customFormat="1" x14ac:dyDescent="0.25">
      <c r="A653" s="514"/>
      <c r="B653" s="511"/>
      <c r="C653" s="517"/>
      <c r="D653" s="630"/>
      <c r="E653" s="520"/>
      <c r="F653" s="186" t="s">
        <v>113</v>
      </c>
      <c r="G653" s="278"/>
      <c r="H653" s="298"/>
      <c r="I653" s="279">
        <v>175917</v>
      </c>
      <c r="J653" s="279"/>
      <c r="K653" s="279"/>
      <c r="L653" s="279">
        <v>175917</v>
      </c>
      <c r="M653" s="279"/>
      <c r="N653" s="279">
        <v>175917</v>
      </c>
      <c r="O653" s="279"/>
      <c r="P653" s="279"/>
      <c r="Q653" s="279"/>
      <c r="R653" s="279"/>
      <c r="S653" s="279"/>
      <c r="T653" s="279"/>
      <c r="U653" s="279"/>
      <c r="V653" s="279"/>
      <c r="W653" s="279"/>
      <c r="X653" s="279"/>
      <c r="Y653" s="279"/>
      <c r="Z653" s="279"/>
      <c r="AA653" s="279">
        <v>175917</v>
      </c>
      <c r="AB653" s="175"/>
      <c r="AC653" s="136"/>
      <c r="AD653" s="137"/>
      <c r="AE653" s="136"/>
      <c r="AF653" s="126"/>
      <c r="AG653" s="126"/>
    </row>
    <row r="654" spans="1:33" s="52" customFormat="1" x14ac:dyDescent="0.25">
      <c r="A654" s="514"/>
      <c r="B654" s="511"/>
      <c r="C654" s="517"/>
      <c r="D654" s="630"/>
      <c r="E654" s="520"/>
      <c r="F654" s="186" t="s">
        <v>115</v>
      </c>
      <c r="G654" s="278"/>
      <c r="H654" s="279"/>
      <c r="I654" s="279"/>
      <c r="J654" s="279">
        <v>150000</v>
      </c>
      <c r="K654" s="279"/>
      <c r="L654" s="279"/>
      <c r="M654" s="279"/>
      <c r="N654" s="279"/>
      <c r="O654" s="279"/>
      <c r="P654" s="279"/>
      <c r="Q654" s="279"/>
      <c r="R654" s="279"/>
      <c r="S654" s="279"/>
      <c r="T654" s="279"/>
      <c r="U654" s="279"/>
      <c r="V654" s="279"/>
      <c r="W654" s="279"/>
      <c r="X654" s="279"/>
      <c r="Y654" s="279"/>
      <c r="Z654" s="279"/>
      <c r="AA654" s="279">
        <v>150000</v>
      </c>
      <c r="AB654" s="175"/>
      <c r="AC654" s="136">
        <v>3</v>
      </c>
      <c r="AD654" s="137">
        <v>150000</v>
      </c>
      <c r="AE654" s="136" t="s">
        <v>1322</v>
      </c>
      <c r="AF654" s="126"/>
      <c r="AG654" s="126"/>
    </row>
    <row r="655" spans="1:33" s="52" customFormat="1" x14ac:dyDescent="0.25">
      <c r="A655" s="514"/>
      <c r="B655" s="511"/>
      <c r="C655" s="517"/>
      <c r="D655" s="630"/>
      <c r="E655" s="520"/>
      <c r="F655" s="186" t="s">
        <v>131</v>
      </c>
      <c r="G655" s="278"/>
      <c r="H655" s="279"/>
      <c r="I655" s="279"/>
      <c r="J655" s="279">
        <v>100000</v>
      </c>
      <c r="K655" s="279"/>
      <c r="L655" s="279"/>
      <c r="M655" s="279">
        <v>100000</v>
      </c>
      <c r="N655" s="279"/>
      <c r="O655" s="279"/>
      <c r="P655" s="279"/>
      <c r="Q655" s="279"/>
      <c r="R655" s="279"/>
      <c r="S655" s="279"/>
      <c r="T655" s="279"/>
      <c r="U655" s="279"/>
      <c r="V655" s="279"/>
      <c r="W655" s="279"/>
      <c r="X655" s="279"/>
      <c r="Y655" s="279"/>
      <c r="Z655" s="279"/>
      <c r="AA655" s="279">
        <v>100000</v>
      </c>
      <c r="AB655" s="175"/>
      <c r="AC655" s="136">
        <v>1</v>
      </c>
      <c r="AD655" s="137">
        <v>49950</v>
      </c>
      <c r="AE655" s="136"/>
      <c r="AF655" s="126"/>
      <c r="AG655" s="126"/>
    </row>
    <row r="656" spans="1:33" s="52" customFormat="1" x14ac:dyDescent="0.25">
      <c r="A656" s="514"/>
      <c r="B656" s="511"/>
      <c r="C656" s="517"/>
      <c r="D656" s="630"/>
      <c r="E656" s="520"/>
      <c r="F656" s="186" t="s">
        <v>117</v>
      </c>
      <c r="G656" s="278"/>
      <c r="H656" s="279"/>
      <c r="I656" s="279">
        <v>160000</v>
      </c>
      <c r="J656" s="279"/>
      <c r="K656" s="279"/>
      <c r="L656" s="279">
        <v>160000</v>
      </c>
      <c r="M656" s="279"/>
      <c r="N656" s="279">
        <v>80000</v>
      </c>
      <c r="O656" s="279"/>
      <c r="P656" s="279"/>
      <c r="Q656" s="279"/>
      <c r="R656" s="279"/>
      <c r="S656" s="279"/>
      <c r="T656" s="279"/>
      <c r="U656" s="279"/>
      <c r="V656" s="279"/>
      <c r="W656" s="279"/>
      <c r="X656" s="279"/>
      <c r="Y656" s="279"/>
      <c r="Z656" s="279"/>
      <c r="AA656" s="279">
        <v>160000</v>
      </c>
      <c r="AB656" s="175"/>
      <c r="AC656" s="136">
        <v>2</v>
      </c>
      <c r="AD656" s="137">
        <v>80000</v>
      </c>
      <c r="AE656" s="136" t="s">
        <v>1323</v>
      </c>
      <c r="AF656" s="126"/>
      <c r="AG656" s="126"/>
    </row>
    <row r="657" spans="1:33" s="52" customFormat="1" x14ac:dyDescent="0.25">
      <c r="A657" s="514"/>
      <c r="B657" s="511"/>
      <c r="C657" s="517"/>
      <c r="D657" s="630"/>
      <c r="E657" s="520"/>
      <c r="F657" s="186" t="s">
        <v>258</v>
      </c>
      <c r="G657" s="278"/>
      <c r="H657" s="279"/>
      <c r="I657" s="279"/>
      <c r="J657" s="279"/>
      <c r="K657" s="279"/>
      <c r="L657" s="279"/>
      <c r="M657" s="279"/>
      <c r="N657" s="279"/>
      <c r="O657" s="279"/>
      <c r="P657" s="279"/>
      <c r="Q657" s="279">
        <v>50000</v>
      </c>
      <c r="R657" s="279"/>
      <c r="S657" s="279"/>
      <c r="T657" s="279"/>
      <c r="U657" s="279"/>
      <c r="V657" s="279"/>
      <c r="W657" s="279"/>
      <c r="X657" s="279"/>
      <c r="Y657" s="279"/>
      <c r="Z657" s="279"/>
      <c r="AA657" s="279">
        <v>50000</v>
      </c>
      <c r="AB657" s="175"/>
      <c r="AC657" s="136"/>
      <c r="AD657" s="137"/>
      <c r="AE657" s="136"/>
      <c r="AF657" s="126"/>
      <c r="AG657" s="126"/>
    </row>
    <row r="658" spans="1:33" s="52" customFormat="1" x14ac:dyDescent="0.25">
      <c r="A658" s="514"/>
      <c r="B658" s="511"/>
      <c r="C658" s="517"/>
      <c r="D658" s="630"/>
      <c r="E658" s="520"/>
      <c r="F658" s="186" t="s">
        <v>278</v>
      </c>
      <c r="G658" s="278"/>
      <c r="H658" s="279"/>
      <c r="I658" s="279">
        <v>50000</v>
      </c>
      <c r="J658" s="279"/>
      <c r="K658" s="279"/>
      <c r="L658" s="279"/>
      <c r="M658" s="279"/>
      <c r="N658" s="279"/>
      <c r="O658" s="279"/>
      <c r="P658" s="279">
        <v>50000</v>
      </c>
      <c r="Q658" s="279"/>
      <c r="R658" s="279"/>
      <c r="S658" s="279"/>
      <c r="T658" s="279"/>
      <c r="U658" s="279"/>
      <c r="V658" s="279"/>
      <c r="W658" s="279"/>
      <c r="X658" s="279"/>
      <c r="Y658" s="279"/>
      <c r="Z658" s="279"/>
      <c r="AA658" s="279">
        <v>50000</v>
      </c>
      <c r="AB658" s="175"/>
      <c r="AC658" s="136"/>
      <c r="AD658" s="137"/>
      <c r="AE658" s="136"/>
      <c r="AF658" s="126"/>
      <c r="AG658" s="126"/>
    </row>
    <row r="659" spans="1:33" s="52" customFormat="1" x14ac:dyDescent="0.25">
      <c r="A659" s="159"/>
      <c r="B659" s="293" t="s">
        <v>16</v>
      </c>
      <c r="C659" s="281"/>
      <c r="D659" s="24"/>
      <c r="E659" s="24"/>
      <c r="F659" s="184"/>
      <c r="G659" s="143"/>
      <c r="H659" s="143"/>
      <c r="I659" s="143"/>
      <c r="J659" s="143"/>
      <c r="K659" s="143"/>
      <c r="L659" s="143"/>
      <c r="M659" s="143"/>
      <c r="N659" s="143"/>
      <c r="O659" s="143"/>
      <c r="P659" s="143"/>
      <c r="Q659" s="143"/>
      <c r="R659" s="143"/>
      <c r="S659" s="143"/>
      <c r="T659" s="143"/>
      <c r="U659" s="143"/>
      <c r="V659" s="143"/>
      <c r="W659" s="143"/>
      <c r="X659" s="143"/>
      <c r="Y659" s="143"/>
      <c r="Z659" s="143"/>
      <c r="AA659" s="144">
        <f>SUM(AA650:AA658)</f>
        <v>1797989</v>
      </c>
      <c r="AB659" s="145">
        <f>AA659/E650</f>
        <v>0.99999927140875411</v>
      </c>
      <c r="AC659" s="136"/>
      <c r="AD659" s="137"/>
      <c r="AE659" s="136"/>
      <c r="AF659" s="126"/>
      <c r="AG659" s="126"/>
    </row>
    <row r="660" spans="1:33" s="52" customFormat="1" x14ac:dyDescent="0.25">
      <c r="A660" s="513">
        <v>73</v>
      </c>
      <c r="B660" s="510" t="s">
        <v>280</v>
      </c>
      <c r="C660" s="516" t="s">
        <v>281</v>
      </c>
      <c r="D660" s="522" t="s">
        <v>879</v>
      </c>
      <c r="E660" s="662">
        <v>1645950.31</v>
      </c>
      <c r="F660" s="299" t="s">
        <v>118</v>
      </c>
      <c r="G660" s="115"/>
      <c r="H660" s="300"/>
      <c r="I660" s="300"/>
      <c r="J660" s="300"/>
      <c r="K660" s="279"/>
      <c r="L660" s="279"/>
      <c r="M660" s="279">
        <v>29921</v>
      </c>
      <c r="N660" s="279"/>
      <c r="O660" s="279"/>
      <c r="P660" s="279"/>
      <c r="Q660" s="279"/>
      <c r="R660" s="279">
        <v>29921</v>
      </c>
      <c r="S660" s="279"/>
      <c r="T660" s="279"/>
      <c r="U660" s="279"/>
      <c r="V660" s="279"/>
      <c r="W660" s="279"/>
      <c r="X660" s="279"/>
      <c r="Y660" s="279"/>
      <c r="Z660" s="279"/>
      <c r="AA660" s="279">
        <v>29921</v>
      </c>
      <c r="AB660" s="175"/>
      <c r="AC660" s="136"/>
      <c r="AD660" s="137"/>
      <c r="AE660" s="136"/>
      <c r="AF660" s="126"/>
      <c r="AG660" s="126"/>
    </row>
    <row r="661" spans="1:33" s="52" customFormat="1" x14ac:dyDescent="0.25">
      <c r="A661" s="514"/>
      <c r="B661" s="511"/>
      <c r="C661" s="517"/>
      <c r="D661" s="517"/>
      <c r="E661" s="663"/>
      <c r="F661" s="299" t="s">
        <v>116</v>
      </c>
      <c r="G661" s="115"/>
      <c r="H661" s="300"/>
      <c r="I661" s="300"/>
      <c r="J661" s="300"/>
      <c r="K661" s="279"/>
      <c r="L661" s="279"/>
      <c r="M661" s="279"/>
      <c r="N661" s="279"/>
      <c r="O661" s="279"/>
      <c r="P661" s="279"/>
      <c r="Q661" s="279"/>
      <c r="R661" s="279"/>
      <c r="S661" s="279"/>
      <c r="T661" s="279">
        <v>140000</v>
      </c>
      <c r="U661" s="279"/>
      <c r="V661" s="279"/>
      <c r="W661" s="279"/>
      <c r="X661" s="279"/>
      <c r="Y661" s="279"/>
      <c r="Z661" s="279"/>
      <c r="AA661" s="279">
        <v>140000</v>
      </c>
      <c r="AB661" s="175"/>
      <c r="AC661" s="136"/>
      <c r="AD661" s="137"/>
      <c r="AE661" s="136"/>
      <c r="AF661" s="126"/>
      <c r="AG661" s="126"/>
    </row>
    <row r="662" spans="1:33" s="52" customFormat="1" x14ac:dyDescent="0.25">
      <c r="A662" s="514"/>
      <c r="B662" s="511"/>
      <c r="C662" s="517"/>
      <c r="D662" s="517"/>
      <c r="E662" s="663"/>
      <c r="F662" s="299" t="s">
        <v>171</v>
      </c>
      <c r="G662" s="115"/>
      <c r="H662" s="300"/>
      <c r="I662" s="300"/>
      <c r="J662" s="300"/>
      <c r="K662" s="279"/>
      <c r="L662" s="279"/>
      <c r="M662" s="279"/>
      <c r="N662" s="279"/>
      <c r="O662" s="279"/>
      <c r="P662" s="279"/>
      <c r="Q662" s="279"/>
      <c r="R662" s="279"/>
      <c r="S662" s="279"/>
      <c r="T662" s="279">
        <v>45000</v>
      </c>
      <c r="U662" s="279"/>
      <c r="V662" s="279"/>
      <c r="W662" s="279"/>
      <c r="X662" s="279"/>
      <c r="Y662" s="279"/>
      <c r="Z662" s="279"/>
      <c r="AA662" s="279">
        <v>45000</v>
      </c>
      <c r="AB662" s="175"/>
      <c r="AC662" s="136"/>
      <c r="AD662" s="137"/>
      <c r="AE662" s="136"/>
      <c r="AF662" s="126"/>
      <c r="AG662" s="126"/>
    </row>
    <row r="663" spans="1:33" s="52" customFormat="1" x14ac:dyDescent="0.25">
      <c r="A663" s="515"/>
      <c r="B663" s="512"/>
      <c r="C663" s="518"/>
      <c r="D663" s="518"/>
      <c r="E663" s="664"/>
      <c r="F663" s="299" t="s">
        <v>113</v>
      </c>
      <c r="G663" s="278"/>
      <c r="H663" s="279"/>
      <c r="I663" s="279"/>
      <c r="J663" s="279"/>
      <c r="K663" s="279"/>
      <c r="L663" s="279"/>
      <c r="M663" s="279"/>
      <c r="N663" s="279"/>
      <c r="O663" s="279"/>
      <c r="P663" s="279"/>
      <c r="Q663" s="279"/>
      <c r="R663" s="279">
        <v>299282</v>
      </c>
      <c r="S663" s="279"/>
      <c r="T663" s="279"/>
      <c r="U663" s="279"/>
      <c r="V663" s="279"/>
      <c r="W663" s="279"/>
      <c r="X663" s="279"/>
      <c r="Y663" s="279"/>
      <c r="Z663" s="279"/>
      <c r="AA663" s="279">
        <v>299282</v>
      </c>
      <c r="AB663" s="175"/>
      <c r="AC663" s="136"/>
      <c r="AD663" s="137"/>
      <c r="AE663" s="136"/>
      <c r="AF663" s="126"/>
      <c r="AG663" s="126"/>
    </row>
    <row r="664" spans="1:33" s="52" customFormat="1" x14ac:dyDescent="0.25">
      <c r="A664" s="163"/>
      <c r="B664" s="106"/>
      <c r="C664" s="78"/>
      <c r="D664" s="301"/>
      <c r="E664" s="302"/>
      <c r="F664" s="299" t="s">
        <v>115</v>
      </c>
      <c r="G664" s="278"/>
      <c r="H664" s="279"/>
      <c r="I664" s="279"/>
      <c r="J664" s="279"/>
      <c r="K664" s="279"/>
      <c r="L664" s="279"/>
      <c r="M664" s="279">
        <v>225000</v>
      </c>
      <c r="N664" s="279"/>
      <c r="O664" s="279"/>
      <c r="P664" s="279"/>
      <c r="Q664" s="279"/>
      <c r="R664" s="279"/>
      <c r="S664" s="279"/>
      <c r="T664" s="279"/>
      <c r="U664" s="279"/>
      <c r="V664" s="279"/>
      <c r="W664" s="279"/>
      <c r="X664" s="279"/>
      <c r="Y664" s="279"/>
      <c r="Z664" s="279"/>
      <c r="AA664" s="279">
        <v>225000</v>
      </c>
      <c r="AB664" s="175"/>
      <c r="AC664" s="136"/>
      <c r="AD664" s="137"/>
      <c r="AE664" s="136"/>
      <c r="AF664" s="126"/>
      <c r="AG664" s="126"/>
    </row>
    <row r="665" spans="1:33" s="52" customFormat="1" x14ac:dyDescent="0.25">
      <c r="A665" s="163"/>
      <c r="B665" s="106"/>
      <c r="C665" s="78"/>
      <c r="D665" s="301"/>
      <c r="E665" s="302"/>
      <c r="F665" s="299" t="s">
        <v>131</v>
      </c>
      <c r="G665" s="278"/>
      <c r="H665" s="279"/>
      <c r="I665" s="279"/>
      <c r="J665" s="279"/>
      <c r="K665" s="279"/>
      <c r="L665" s="279"/>
      <c r="M665" s="279">
        <v>250000</v>
      </c>
      <c r="N665" s="279"/>
      <c r="O665" s="279"/>
      <c r="P665" s="279"/>
      <c r="Q665" s="279"/>
      <c r="R665" s="279">
        <v>156658.9</v>
      </c>
      <c r="S665" s="279"/>
      <c r="T665" s="279"/>
      <c r="U665" s="279"/>
      <c r="V665" s="279"/>
      <c r="W665" s="279"/>
      <c r="X665" s="279"/>
      <c r="Y665" s="279"/>
      <c r="Z665" s="279"/>
      <c r="AA665" s="279">
        <v>250000</v>
      </c>
      <c r="AB665" s="175"/>
      <c r="AC665" s="136"/>
      <c r="AD665" s="137"/>
      <c r="AE665" s="136"/>
      <c r="AF665" s="126"/>
      <c r="AG665" s="126"/>
    </row>
    <row r="666" spans="1:33" s="52" customFormat="1" x14ac:dyDescent="0.25">
      <c r="A666" s="163"/>
      <c r="B666" s="106"/>
      <c r="C666" s="78"/>
      <c r="D666" s="301"/>
      <c r="E666" s="302"/>
      <c r="F666" s="299" t="s">
        <v>117</v>
      </c>
      <c r="G666" s="278"/>
      <c r="H666" s="279"/>
      <c r="I666" s="279"/>
      <c r="J666" s="279"/>
      <c r="K666" s="279"/>
      <c r="L666" s="279"/>
      <c r="M666" s="279">
        <v>180000</v>
      </c>
      <c r="N666" s="279"/>
      <c r="O666" s="279"/>
      <c r="P666" s="279"/>
      <c r="Q666" s="279"/>
      <c r="R666" s="279"/>
      <c r="S666" s="279"/>
      <c r="T666" s="279"/>
      <c r="U666" s="279"/>
      <c r="V666" s="279"/>
      <c r="W666" s="279"/>
      <c r="X666" s="279"/>
      <c r="Y666" s="279"/>
      <c r="Z666" s="279"/>
      <c r="AA666" s="279">
        <v>180000</v>
      </c>
      <c r="AB666" s="175"/>
      <c r="AC666" s="136"/>
      <c r="AD666" s="137"/>
      <c r="AE666" s="136"/>
      <c r="AF666" s="126"/>
      <c r="AG666" s="126"/>
    </row>
    <row r="667" spans="1:33" s="52" customFormat="1" x14ac:dyDescent="0.25">
      <c r="A667" s="163"/>
      <c r="B667" s="106"/>
      <c r="C667" s="78"/>
      <c r="D667" s="301"/>
      <c r="E667" s="302"/>
      <c r="F667" s="299" t="s">
        <v>258</v>
      </c>
      <c r="G667" s="278"/>
      <c r="H667" s="279"/>
      <c r="I667" s="279"/>
      <c r="J667" s="279"/>
      <c r="K667" s="279"/>
      <c r="L667" s="279"/>
      <c r="M667" s="279"/>
      <c r="N667" s="279"/>
      <c r="O667" s="279"/>
      <c r="P667" s="279"/>
      <c r="Q667" s="279"/>
      <c r="R667" s="279"/>
      <c r="S667" s="279"/>
      <c r="T667" s="279">
        <v>72850</v>
      </c>
      <c r="U667" s="279"/>
      <c r="V667" s="279"/>
      <c r="W667" s="279"/>
      <c r="X667" s="279"/>
      <c r="Y667" s="279"/>
      <c r="Z667" s="279"/>
      <c r="AA667" s="279">
        <v>72850</v>
      </c>
      <c r="AB667" s="175"/>
      <c r="AC667" s="136"/>
      <c r="AD667" s="137"/>
      <c r="AE667" s="136"/>
      <c r="AF667" s="126"/>
      <c r="AG667" s="126"/>
    </row>
    <row r="668" spans="1:33" s="52" customFormat="1" x14ac:dyDescent="0.25">
      <c r="A668" s="163"/>
      <c r="B668" s="106"/>
      <c r="C668" s="78"/>
      <c r="D668" s="301"/>
      <c r="E668" s="302"/>
      <c r="F668" s="299" t="s">
        <v>278</v>
      </c>
      <c r="G668" s="278"/>
      <c r="H668" s="279"/>
      <c r="I668" s="279"/>
      <c r="J668" s="279"/>
      <c r="K668" s="279"/>
      <c r="L668" s="279"/>
      <c r="M668" s="279"/>
      <c r="N668" s="279"/>
      <c r="O668" s="279"/>
      <c r="P668" s="279"/>
      <c r="Q668" s="279"/>
      <c r="R668" s="279"/>
      <c r="S668" s="279"/>
      <c r="T668" s="279">
        <v>180000</v>
      </c>
      <c r="U668" s="279"/>
      <c r="V668" s="279"/>
      <c r="W668" s="279"/>
      <c r="X668" s="279"/>
      <c r="Y668" s="279"/>
      <c r="Z668" s="279"/>
      <c r="AA668" s="279">
        <v>180000</v>
      </c>
      <c r="AB668" s="175"/>
      <c r="AC668" s="136"/>
      <c r="AD668" s="137"/>
      <c r="AE668" s="136"/>
      <c r="AF668" s="126"/>
      <c r="AG668" s="126"/>
    </row>
    <row r="669" spans="1:33" s="52" customFormat="1" x14ac:dyDescent="0.25">
      <c r="A669" s="163"/>
      <c r="B669" s="106"/>
      <c r="C669" s="78"/>
      <c r="D669" s="301"/>
      <c r="E669" s="302"/>
      <c r="F669" s="299" t="s">
        <v>355</v>
      </c>
      <c r="G669" s="278"/>
      <c r="H669" s="279"/>
      <c r="I669" s="279"/>
      <c r="J669" s="279"/>
      <c r="K669" s="279"/>
      <c r="L669" s="279"/>
      <c r="M669" s="279"/>
      <c r="N669" s="279"/>
      <c r="O669" s="279"/>
      <c r="P669" s="279"/>
      <c r="Q669" s="279"/>
      <c r="R669" s="279"/>
      <c r="S669" s="279"/>
      <c r="T669" s="279">
        <v>223890</v>
      </c>
      <c r="U669" s="279"/>
      <c r="V669" s="279"/>
      <c r="W669" s="279"/>
      <c r="X669" s="279"/>
      <c r="Y669" s="279"/>
      <c r="Z669" s="279"/>
      <c r="AA669" s="279">
        <v>223890</v>
      </c>
      <c r="AB669" s="175"/>
      <c r="AC669" s="136"/>
      <c r="AD669" s="137"/>
      <c r="AE669" s="136"/>
      <c r="AF669" s="126"/>
      <c r="AG669" s="126"/>
    </row>
    <row r="670" spans="1:33" s="52" customFormat="1" x14ac:dyDescent="0.25">
      <c r="A670" s="141"/>
      <c r="B670" s="153" t="s">
        <v>16</v>
      </c>
      <c r="C670" s="21"/>
      <c r="D670" s="20"/>
      <c r="E670" s="20"/>
      <c r="F670" s="184"/>
      <c r="G670" s="143"/>
      <c r="H670" s="143"/>
      <c r="I670" s="143"/>
      <c r="J670" s="143"/>
      <c r="K670" s="143"/>
      <c r="L670" s="143"/>
      <c r="M670" s="143"/>
      <c r="N670" s="143"/>
      <c r="O670" s="143"/>
      <c r="P670" s="143"/>
      <c r="Q670" s="143"/>
      <c r="R670" s="143"/>
      <c r="S670" s="143"/>
      <c r="T670" s="143"/>
      <c r="U670" s="143"/>
      <c r="V670" s="143"/>
      <c r="W670" s="143"/>
      <c r="X670" s="143"/>
      <c r="Y670" s="143"/>
      <c r="Z670" s="143"/>
      <c r="AA670" s="144">
        <f>SUM(AA660:AA669)</f>
        <v>1645943</v>
      </c>
      <c r="AB670" s="145">
        <f>AA670/E660</f>
        <v>0.99999555879666857</v>
      </c>
      <c r="AC670" s="136"/>
      <c r="AD670" s="137"/>
      <c r="AE670" s="136"/>
      <c r="AF670" s="126"/>
      <c r="AG670" s="126"/>
    </row>
    <row r="671" spans="1:33" s="52" customFormat="1" ht="15" customHeight="1" x14ac:dyDescent="0.25">
      <c r="A671" s="706">
        <v>74</v>
      </c>
      <c r="B671" s="661" t="s">
        <v>282</v>
      </c>
      <c r="C671" s="709" t="s">
        <v>283</v>
      </c>
      <c r="D671" s="545" t="s">
        <v>1189</v>
      </c>
      <c r="E671" s="519">
        <v>1440934.4300000002</v>
      </c>
      <c r="F671" s="294" t="s">
        <v>118</v>
      </c>
      <c r="G671" s="79"/>
      <c r="H671" s="79"/>
      <c r="I671" s="79"/>
      <c r="J671" s="79"/>
      <c r="K671" s="79">
        <v>24088</v>
      </c>
      <c r="L671" s="79"/>
      <c r="M671" s="79"/>
      <c r="N671" s="79"/>
      <c r="O671" s="79"/>
      <c r="P671" s="79"/>
      <c r="Q671" s="79"/>
      <c r="R671" s="79"/>
      <c r="S671" s="79">
        <v>24088</v>
      </c>
      <c r="T671" s="79"/>
      <c r="U671" s="79"/>
      <c r="V671" s="79"/>
      <c r="W671" s="79"/>
      <c r="X671" s="79"/>
      <c r="Y671" s="79"/>
      <c r="Z671" s="79"/>
      <c r="AA671" s="261">
        <v>24088</v>
      </c>
      <c r="AB671" s="175"/>
      <c r="AC671" s="136"/>
      <c r="AD671" s="137"/>
      <c r="AE671" s="136"/>
      <c r="AF671" s="126"/>
      <c r="AG671" s="126"/>
    </row>
    <row r="672" spans="1:33" s="52" customFormat="1" x14ac:dyDescent="0.25">
      <c r="A672" s="707"/>
      <c r="B672" s="661"/>
      <c r="C672" s="710"/>
      <c r="D672" s="612"/>
      <c r="E672" s="520"/>
      <c r="F672" s="294" t="s">
        <v>308</v>
      </c>
      <c r="G672" s="79"/>
      <c r="H672" s="79"/>
      <c r="I672" s="79"/>
      <c r="J672" s="79"/>
      <c r="K672" s="79">
        <v>48177</v>
      </c>
      <c r="L672" s="79"/>
      <c r="M672" s="79"/>
      <c r="N672" s="79"/>
      <c r="O672" s="79"/>
      <c r="P672" s="79"/>
      <c r="Q672" s="79"/>
      <c r="R672" s="79">
        <v>48177</v>
      </c>
      <c r="S672" s="79"/>
      <c r="T672" s="79"/>
      <c r="U672" s="79"/>
      <c r="V672" s="79"/>
      <c r="W672" s="79"/>
      <c r="X672" s="79"/>
      <c r="Y672" s="79"/>
      <c r="Z672" s="79"/>
      <c r="AA672" s="261">
        <v>48177</v>
      </c>
      <c r="AB672" s="175"/>
      <c r="AC672" s="136"/>
      <c r="AD672" s="137"/>
      <c r="AE672" s="136"/>
      <c r="AF672" s="126"/>
      <c r="AG672" s="126"/>
    </row>
    <row r="673" spans="1:33" s="52" customFormat="1" x14ac:dyDescent="0.25">
      <c r="A673" s="707"/>
      <c r="B673" s="661"/>
      <c r="C673" s="710"/>
      <c r="D673" s="612"/>
      <c r="E673" s="520"/>
      <c r="F673" s="294" t="s">
        <v>43</v>
      </c>
      <c r="G673" s="79"/>
      <c r="H673" s="79"/>
      <c r="I673" s="79"/>
      <c r="J673" s="79"/>
      <c r="K673" s="79">
        <v>80294</v>
      </c>
      <c r="L673" s="79"/>
      <c r="M673" s="79"/>
      <c r="N673" s="79"/>
      <c r="O673" s="79"/>
      <c r="P673" s="79"/>
      <c r="Q673" s="79"/>
      <c r="R673" s="79">
        <v>80294</v>
      </c>
      <c r="S673" s="79"/>
      <c r="T673" s="79"/>
      <c r="U673" s="79"/>
      <c r="V673" s="79"/>
      <c r="W673" s="79"/>
      <c r="X673" s="79"/>
      <c r="Y673" s="79"/>
      <c r="Z673" s="79"/>
      <c r="AA673" s="261">
        <v>80294</v>
      </c>
      <c r="AB673" s="175"/>
      <c r="AC673" s="136"/>
      <c r="AD673" s="137"/>
      <c r="AE673" s="136"/>
      <c r="AF673" s="126"/>
      <c r="AG673" s="126"/>
    </row>
    <row r="674" spans="1:33" s="52" customFormat="1" x14ac:dyDescent="0.25">
      <c r="A674" s="707"/>
      <c r="B674" s="661"/>
      <c r="C674" s="710"/>
      <c r="D674" s="612"/>
      <c r="E674" s="520"/>
      <c r="F674" s="294" t="s">
        <v>231</v>
      </c>
      <c r="G674" s="79"/>
      <c r="H674" s="79"/>
      <c r="I674" s="79"/>
      <c r="J674" s="79"/>
      <c r="K674" s="79"/>
      <c r="L674" s="79"/>
      <c r="M674" s="79"/>
      <c r="N674" s="79"/>
      <c r="O674" s="79">
        <v>851119</v>
      </c>
      <c r="P674" s="79"/>
      <c r="Q674" s="79"/>
      <c r="R674" s="79"/>
      <c r="S674" s="79"/>
      <c r="T674" s="79"/>
      <c r="U674" s="79"/>
      <c r="V674" s="79"/>
      <c r="W674" s="79"/>
      <c r="X674" s="79"/>
      <c r="Y674" s="79"/>
      <c r="Z674" s="79"/>
      <c r="AA674" s="261">
        <v>851119</v>
      </c>
      <c r="AB674" s="175"/>
      <c r="AC674" s="136"/>
      <c r="AD674" s="137"/>
      <c r="AE674" s="136"/>
      <c r="AF674" s="126"/>
      <c r="AG674" s="126"/>
    </row>
    <row r="675" spans="1:33" s="52" customFormat="1" x14ac:dyDescent="0.25">
      <c r="A675" s="707"/>
      <c r="B675" s="661"/>
      <c r="C675" s="710"/>
      <c r="D675" s="612"/>
      <c r="E675" s="520"/>
      <c r="F675" s="294" t="s">
        <v>468</v>
      </c>
      <c r="G675" s="79"/>
      <c r="H675" s="79"/>
      <c r="I675" s="79"/>
      <c r="J675" s="79"/>
      <c r="K675" s="79"/>
      <c r="L675" s="79"/>
      <c r="M675" s="79"/>
      <c r="N675" s="79"/>
      <c r="O675" s="79"/>
      <c r="P675" s="79"/>
      <c r="Q675" s="79">
        <v>64235</v>
      </c>
      <c r="R675" s="79"/>
      <c r="S675" s="79"/>
      <c r="T675" s="79"/>
      <c r="U675" s="79"/>
      <c r="V675" s="79"/>
      <c r="W675" s="79"/>
      <c r="X675" s="79"/>
      <c r="Y675" s="79"/>
      <c r="Z675" s="79"/>
      <c r="AA675" s="261">
        <v>64235</v>
      </c>
      <c r="AB675" s="175"/>
      <c r="AC675" s="136"/>
      <c r="AD675" s="137"/>
      <c r="AE675" s="136"/>
      <c r="AF675" s="126"/>
      <c r="AG675" s="126"/>
    </row>
    <row r="676" spans="1:33" s="52" customFormat="1" x14ac:dyDescent="0.25">
      <c r="A676" s="707"/>
      <c r="B676" s="661"/>
      <c r="C676" s="710"/>
      <c r="D676" s="612"/>
      <c r="E676" s="520"/>
      <c r="F676" s="294" t="s">
        <v>465</v>
      </c>
      <c r="G676" s="79"/>
      <c r="H676" s="79"/>
      <c r="I676" s="79"/>
      <c r="J676" s="79"/>
      <c r="K676" s="79"/>
      <c r="L676" s="79"/>
      <c r="M676" s="79"/>
      <c r="N676" s="79"/>
      <c r="O676" s="79"/>
      <c r="P676" s="79"/>
      <c r="Q676" s="79">
        <v>32118</v>
      </c>
      <c r="R676" s="79"/>
      <c r="S676" s="79"/>
      <c r="T676" s="79"/>
      <c r="U676" s="79"/>
      <c r="V676" s="79"/>
      <c r="W676" s="79"/>
      <c r="X676" s="79"/>
      <c r="Y676" s="79"/>
      <c r="Z676" s="79"/>
      <c r="AA676" s="261">
        <v>32118</v>
      </c>
      <c r="AB676" s="175"/>
      <c r="AC676" s="136"/>
      <c r="AD676" s="137"/>
      <c r="AE676" s="136"/>
      <c r="AF676" s="126"/>
      <c r="AG676" s="126"/>
    </row>
    <row r="677" spans="1:33" s="52" customFormat="1" x14ac:dyDescent="0.25">
      <c r="A677" s="708"/>
      <c r="B677" s="661"/>
      <c r="C677" s="711"/>
      <c r="D677" s="612"/>
      <c r="E677" s="521"/>
      <c r="F677" s="294" t="s">
        <v>470</v>
      </c>
      <c r="G677" s="79"/>
      <c r="H677" s="79"/>
      <c r="I677" s="79"/>
      <c r="J677" s="79"/>
      <c r="K677" s="79"/>
      <c r="L677" s="79"/>
      <c r="M677" s="79"/>
      <c r="N677" s="79"/>
      <c r="O677" s="79">
        <v>340904</v>
      </c>
      <c r="P677" s="79"/>
      <c r="Q677" s="79"/>
      <c r="R677" s="79"/>
      <c r="S677" s="79"/>
      <c r="T677" s="79"/>
      <c r="U677" s="79"/>
      <c r="V677" s="79"/>
      <c r="W677" s="79"/>
      <c r="X677" s="79"/>
      <c r="Y677" s="79"/>
      <c r="Z677" s="79"/>
      <c r="AA677" s="261">
        <v>340904</v>
      </c>
      <c r="AB677" s="175"/>
      <c r="AC677" s="136"/>
      <c r="AD677" s="137"/>
      <c r="AE677" s="136"/>
      <c r="AF677" s="126"/>
      <c r="AG677" s="126"/>
    </row>
    <row r="678" spans="1:33" s="52" customFormat="1" x14ac:dyDescent="0.25">
      <c r="A678" s="179"/>
      <c r="B678" s="180" t="s">
        <v>16</v>
      </c>
      <c r="C678" s="23"/>
      <c r="D678" s="25"/>
      <c r="E678" s="25"/>
      <c r="F678" s="184"/>
      <c r="G678" s="143"/>
      <c r="H678" s="143"/>
      <c r="I678" s="143"/>
      <c r="J678" s="143"/>
      <c r="K678" s="143"/>
      <c r="L678" s="143"/>
      <c r="M678" s="143"/>
      <c r="N678" s="143"/>
      <c r="O678" s="143"/>
      <c r="P678" s="143"/>
      <c r="Q678" s="143"/>
      <c r="R678" s="143"/>
      <c r="S678" s="143"/>
      <c r="T678" s="143"/>
      <c r="U678" s="143"/>
      <c r="V678" s="143"/>
      <c r="W678" s="143"/>
      <c r="X678" s="143"/>
      <c r="Y678" s="143"/>
      <c r="Z678" s="143"/>
      <c r="AA678" s="144">
        <f>SUM(AA671:AA677)</f>
        <v>1440935</v>
      </c>
      <c r="AB678" s="145">
        <f>AA678/E671</f>
        <v>1.0000003955766397</v>
      </c>
      <c r="AC678" s="136"/>
      <c r="AD678" s="137"/>
      <c r="AE678" s="136"/>
      <c r="AF678" s="126"/>
      <c r="AG678" s="126"/>
    </row>
    <row r="679" spans="1:33" s="52" customFormat="1" ht="15" customHeight="1" x14ac:dyDescent="0.25">
      <c r="A679" s="657">
        <v>75</v>
      </c>
      <c r="B679" s="556" t="s">
        <v>284</v>
      </c>
      <c r="C679" s="570" t="s">
        <v>283</v>
      </c>
      <c r="D679" s="552" t="s">
        <v>1188</v>
      </c>
      <c r="E679" s="582">
        <v>1273258.27</v>
      </c>
      <c r="F679" s="186" t="s">
        <v>307</v>
      </c>
      <c r="G679" s="278"/>
      <c r="H679" s="279"/>
      <c r="I679" s="279"/>
      <c r="J679" s="279"/>
      <c r="K679" s="279"/>
      <c r="L679" s="279"/>
      <c r="M679" s="191">
        <v>72927.33</v>
      </c>
      <c r="N679" s="279"/>
      <c r="O679" s="279"/>
      <c r="P679" s="279"/>
      <c r="Q679" s="279"/>
      <c r="R679" s="279"/>
      <c r="S679" s="279"/>
      <c r="T679" s="279"/>
      <c r="U679" s="279"/>
      <c r="V679" s="279"/>
      <c r="W679" s="279"/>
      <c r="X679" s="279"/>
      <c r="Y679" s="279"/>
      <c r="Z679" s="279"/>
      <c r="AA679" s="279">
        <f>N679+M679+L679+K679+J679+I679+H679+G679</f>
        <v>72927.33</v>
      </c>
      <c r="AB679" s="297"/>
      <c r="AC679" s="136"/>
      <c r="AD679" s="137"/>
      <c r="AE679" s="136" t="s">
        <v>1253</v>
      </c>
      <c r="AF679" s="126"/>
      <c r="AG679" s="126"/>
    </row>
    <row r="680" spans="1:33" s="52" customFormat="1" x14ac:dyDescent="0.25">
      <c r="A680" s="630"/>
      <c r="B680" s="557"/>
      <c r="C680" s="571"/>
      <c r="D680" s="571"/>
      <c r="E680" s="583"/>
      <c r="F680" s="186" t="s">
        <v>226</v>
      </c>
      <c r="G680" s="278"/>
      <c r="H680" s="279"/>
      <c r="I680" s="279"/>
      <c r="J680" s="279"/>
      <c r="K680" s="279"/>
      <c r="L680" s="279"/>
      <c r="M680" s="279">
        <v>31254.29</v>
      </c>
      <c r="N680" s="279"/>
      <c r="O680" s="279"/>
      <c r="P680" s="279"/>
      <c r="Q680" s="279"/>
      <c r="R680" s="279"/>
      <c r="S680" s="279"/>
      <c r="T680" s="279"/>
      <c r="U680" s="279"/>
      <c r="V680" s="279"/>
      <c r="W680" s="279"/>
      <c r="X680" s="279"/>
      <c r="Y680" s="279"/>
      <c r="Z680" s="279"/>
      <c r="AA680" s="279">
        <f t="shared" ref="AA680:AA683" si="11">N680+M680+L680+K680+J680+I680+H680+G680</f>
        <v>31254.29</v>
      </c>
      <c r="AB680" s="297"/>
      <c r="AC680" s="136"/>
      <c r="AD680" s="137"/>
      <c r="AE680" s="136" t="s">
        <v>1253</v>
      </c>
      <c r="AF680" s="126"/>
      <c r="AG680" s="126"/>
    </row>
    <row r="681" spans="1:33" s="52" customFormat="1" x14ac:dyDescent="0.25">
      <c r="A681" s="630"/>
      <c r="B681" s="557"/>
      <c r="C681" s="571"/>
      <c r="D681" s="571"/>
      <c r="E681" s="583"/>
      <c r="F681" s="186" t="s">
        <v>116</v>
      </c>
      <c r="G681" s="278"/>
      <c r="H681" s="279"/>
      <c r="I681" s="279"/>
      <c r="J681" s="279"/>
      <c r="K681" s="279"/>
      <c r="L681" s="279"/>
      <c r="M681" s="279">
        <v>350000</v>
      </c>
      <c r="N681" s="279"/>
      <c r="O681" s="279"/>
      <c r="P681" s="279"/>
      <c r="Q681" s="279"/>
      <c r="R681" s="279"/>
      <c r="S681" s="279"/>
      <c r="T681" s="279"/>
      <c r="U681" s="279"/>
      <c r="V681" s="279"/>
      <c r="W681" s="279"/>
      <c r="X681" s="279"/>
      <c r="Y681" s="279"/>
      <c r="Z681" s="279"/>
      <c r="AA681" s="279">
        <f t="shared" si="11"/>
        <v>350000</v>
      </c>
      <c r="AB681" s="297"/>
      <c r="AC681" s="136"/>
      <c r="AD681" s="137"/>
      <c r="AE681" s="136" t="s">
        <v>1253</v>
      </c>
      <c r="AF681" s="126"/>
      <c r="AG681" s="126"/>
    </row>
    <row r="682" spans="1:33" s="52" customFormat="1" x14ac:dyDescent="0.25">
      <c r="A682" s="630"/>
      <c r="B682" s="557"/>
      <c r="C682" s="571"/>
      <c r="D682" s="571"/>
      <c r="E682" s="583"/>
      <c r="F682" s="190" t="s">
        <v>171</v>
      </c>
      <c r="G682" s="278"/>
      <c r="H682" s="279"/>
      <c r="I682" s="279"/>
      <c r="J682" s="279"/>
      <c r="K682" s="279">
        <v>420000</v>
      </c>
      <c r="L682" s="279"/>
      <c r="M682" s="279"/>
      <c r="N682" s="279"/>
      <c r="O682" s="279"/>
      <c r="P682" s="279"/>
      <c r="Q682" s="279"/>
      <c r="R682" s="279"/>
      <c r="S682" s="279"/>
      <c r="T682" s="279"/>
      <c r="U682" s="279"/>
      <c r="V682" s="279"/>
      <c r="W682" s="279"/>
      <c r="X682" s="279"/>
      <c r="Y682" s="279"/>
      <c r="Z682" s="279"/>
      <c r="AA682" s="279">
        <f t="shared" si="11"/>
        <v>420000</v>
      </c>
      <c r="AB682" s="297"/>
      <c r="AC682" s="136">
        <v>2</v>
      </c>
      <c r="AD682" s="137">
        <v>140000</v>
      </c>
      <c r="AE682" s="136"/>
      <c r="AF682" s="126"/>
      <c r="AG682" s="126"/>
    </row>
    <row r="683" spans="1:33" s="52" customFormat="1" x14ac:dyDescent="0.25">
      <c r="A683" s="631"/>
      <c r="B683" s="558"/>
      <c r="C683" s="572"/>
      <c r="D683" s="572"/>
      <c r="E683" s="584"/>
      <c r="F683" s="190" t="s">
        <v>285</v>
      </c>
      <c r="G683" s="278"/>
      <c r="H683" s="279"/>
      <c r="I683" s="279"/>
      <c r="J683" s="279"/>
      <c r="K683" s="279"/>
      <c r="L683" s="279">
        <v>399076.75</v>
      </c>
      <c r="M683" s="279"/>
      <c r="N683" s="279"/>
      <c r="O683" s="279"/>
      <c r="P683" s="279"/>
      <c r="Q683" s="279"/>
      <c r="R683" s="279"/>
      <c r="S683" s="279"/>
      <c r="T683" s="279"/>
      <c r="U683" s="279"/>
      <c r="V683" s="279"/>
      <c r="W683" s="279"/>
      <c r="X683" s="279"/>
      <c r="Y683" s="279"/>
      <c r="Z683" s="279"/>
      <c r="AA683" s="279">
        <f t="shared" si="11"/>
        <v>399076.75</v>
      </c>
      <c r="AB683" s="297"/>
      <c r="AC683" s="136">
        <v>3</v>
      </c>
      <c r="AD683" s="137">
        <v>393165</v>
      </c>
      <c r="AE683" s="136" t="s">
        <v>1254</v>
      </c>
      <c r="AF683" s="126"/>
      <c r="AG683" s="126"/>
    </row>
    <row r="684" spans="1:33" s="52" customFormat="1" x14ac:dyDescent="0.25">
      <c r="A684" s="181"/>
      <c r="B684" s="182" t="s">
        <v>16</v>
      </c>
      <c r="C684" s="183"/>
      <c r="D684" s="82"/>
      <c r="E684" s="82"/>
      <c r="F684" s="184"/>
      <c r="G684" s="143"/>
      <c r="H684" s="143"/>
      <c r="I684" s="143"/>
      <c r="J684" s="143"/>
      <c r="K684" s="143"/>
      <c r="L684" s="143"/>
      <c r="M684" s="143"/>
      <c r="N684" s="143"/>
      <c r="O684" s="143"/>
      <c r="P684" s="143"/>
      <c r="Q684" s="143"/>
      <c r="R684" s="143"/>
      <c r="S684" s="143"/>
      <c r="T684" s="143"/>
      <c r="U684" s="143"/>
      <c r="V684" s="143"/>
      <c r="W684" s="143"/>
      <c r="X684" s="143"/>
      <c r="Y684" s="143"/>
      <c r="Z684" s="143"/>
      <c r="AA684" s="144">
        <f>SUM(AA679:AA683)</f>
        <v>1273258.3700000001</v>
      </c>
      <c r="AB684" s="145">
        <f>AA684/E679</f>
        <v>1.0000000785386614</v>
      </c>
      <c r="AC684" s="136"/>
      <c r="AD684" s="137"/>
      <c r="AE684" s="136"/>
      <c r="AF684" s="126"/>
      <c r="AG684" s="126"/>
    </row>
    <row r="685" spans="1:33" s="52" customFormat="1" x14ac:dyDescent="0.25">
      <c r="A685" s="513">
        <v>76</v>
      </c>
      <c r="B685" s="510" t="s">
        <v>287</v>
      </c>
      <c r="C685" s="139"/>
      <c r="D685" s="522" t="s">
        <v>880</v>
      </c>
      <c r="E685" s="658">
        <v>1500428.84</v>
      </c>
      <c r="F685" s="132" t="s">
        <v>286</v>
      </c>
      <c r="G685" s="79"/>
      <c r="H685" s="79"/>
      <c r="I685" s="79">
        <v>310432.87</v>
      </c>
      <c r="J685" s="79"/>
      <c r="K685" s="79"/>
      <c r="L685" s="79"/>
      <c r="M685" s="79"/>
      <c r="N685" s="79"/>
      <c r="O685" s="79"/>
      <c r="P685" s="79">
        <v>206000</v>
      </c>
      <c r="Q685" s="79"/>
      <c r="R685" s="79"/>
      <c r="S685" s="79"/>
      <c r="T685" s="79"/>
      <c r="U685" s="79"/>
      <c r="V685" s="79"/>
      <c r="W685" s="79"/>
      <c r="X685" s="79"/>
      <c r="Y685" s="79"/>
      <c r="Z685" s="79"/>
      <c r="AA685" s="261">
        <f>N685+M685+L685+K685+J685+I685+H685+G685</f>
        <v>310432.87</v>
      </c>
      <c r="AB685" s="175"/>
      <c r="AC685" s="136">
        <v>14</v>
      </c>
      <c r="AD685" s="137">
        <v>652000</v>
      </c>
      <c r="AE685" s="136" t="s">
        <v>1536</v>
      </c>
      <c r="AF685" s="126"/>
      <c r="AG685" s="126"/>
    </row>
    <row r="686" spans="1:33" s="52" customFormat="1" x14ac:dyDescent="0.25">
      <c r="A686" s="514"/>
      <c r="B686" s="511"/>
      <c r="C686" s="108"/>
      <c r="D686" s="517"/>
      <c r="E686" s="659"/>
      <c r="F686" s="132" t="s">
        <v>24</v>
      </c>
      <c r="G686" s="79"/>
      <c r="H686" s="79"/>
      <c r="I686" s="79">
        <v>277133.25</v>
      </c>
      <c r="J686" s="79"/>
      <c r="K686" s="79"/>
      <c r="L686" s="79"/>
      <c r="M686" s="79"/>
      <c r="N686" s="79"/>
      <c r="O686" s="79"/>
      <c r="P686" s="79">
        <v>280056.25</v>
      </c>
      <c r="Q686" s="79"/>
      <c r="R686" s="79"/>
      <c r="S686" s="79"/>
      <c r="T686" s="79"/>
      <c r="U686" s="79"/>
      <c r="V686" s="79"/>
      <c r="W686" s="79"/>
      <c r="X686" s="79"/>
      <c r="Y686" s="79"/>
      <c r="Z686" s="79"/>
      <c r="AA686" s="261">
        <f t="shared" ref="AA686:AA691" si="12">N686+M686+L686+K686+J686+I686+H686+G686</f>
        <v>277133.25</v>
      </c>
      <c r="AB686" s="175"/>
      <c r="AC686" s="136">
        <v>5</v>
      </c>
      <c r="AD686" s="137">
        <v>474588.75</v>
      </c>
      <c r="AE686" s="136" t="s">
        <v>1537</v>
      </c>
      <c r="AF686" s="126"/>
      <c r="AG686" s="126"/>
    </row>
    <row r="687" spans="1:33" s="52" customFormat="1" x14ac:dyDescent="0.25">
      <c r="A687" s="514"/>
      <c r="B687" s="511"/>
      <c r="C687" s="108"/>
      <c r="D687" s="517"/>
      <c r="E687" s="659"/>
      <c r="F687" s="132" t="s">
        <v>76</v>
      </c>
      <c r="G687" s="79"/>
      <c r="H687" s="79"/>
      <c r="I687" s="79">
        <v>181719.21</v>
      </c>
      <c r="J687" s="79"/>
      <c r="K687" s="79"/>
      <c r="L687" s="79"/>
      <c r="M687" s="79"/>
      <c r="N687" s="79"/>
      <c r="O687" s="79"/>
      <c r="P687" s="79"/>
      <c r="Q687" s="79"/>
      <c r="R687" s="79">
        <v>55000</v>
      </c>
      <c r="S687" s="79"/>
      <c r="T687" s="79"/>
      <c r="U687" s="79"/>
      <c r="V687" s="79"/>
      <c r="W687" s="79"/>
      <c r="X687" s="79"/>
      <c r="Y687" s="79"/>
      <c r="Z687" s="79"/>
      <c r="AA687" s="261">
        <f t="shared" si="12"/>
        <v>181719.21</v>
      </c>
      <c r="AB687" s="175"/>
      <c r="AC687" s="136"/>
      <c r="AD687" s="137"/>
      <c r="AE687" s="136"/>
      <c r="AF687" s="126"/>
      <c r="AG687" s="126"/>
    </row>
    <row r="688" spans="1:33" s="52" customFormat="1" x14ac:dyDescent="0.25">
      <c r="A688" s="514"/>
      <c r="B688" s="511"/>
      <c r="C688" s="108"/>
      <c r="D688" s="517"/>
      <c r="E688" s="659"/>
      <c r="F688" s="132" t="s">
        <v>53</v>
      </c>
      <c r="G688" s="79"/>
      <c r="H688" s="79"/>
      <c r="I688" s="79">
        <v>31449.32</v>
      </c>
      <c r="J688" s="79"/>
      <c r="K688" s="79"/>
      <c r="L688" s="79"/>
      <c r="M688" s="79"/>
      <c r="N688" s="79"/>
      <c r="O688" s="79"/>
      <c r="P688" s="79"/>
      <c r="Q688" s="79"/>
      <c r="R688" s="79">
        <v>31449.32</v>
      </c>
      <c r="S688" s="79"/>
      <c r="T688" s="79"/>
      <c r="U688" s="79"/>
      <c r="V688" s="79"/>
      <c r="W688" s="79"/>
      <c r="X688" s="79"/>
      <c r="Y688" s="79"/>
      <c r="Z688" s="79"/>
      <c r="AA688" s="261">
        <f t="shared" si="12"/>
        <v>31449.32</v>
      </c>
      <c r="AB688" s="175"/>
      <c r="AC688" s="136"/>
      <c r="AD688" s="137"/>
      <c r="AE688" s="136"/>
      <c r="AF688" s="126"/>
      <c r="AG688" s="126"/>
    </row>
    <row r="689" spans="1:33" s="52" customFormat="1" x14ac:dyDescent="0.25">
      <c r="A689" s="514"/>
      <c r="B689" s="511"/>
      <c r="C689" s="108" t="s">
        <v>283</v>
      </c>
      <c r="D689" s="517"/>
      <c r="E689" s="659"/>
      <c r="F689" s="132" t="s">
        <v>32</v>
      </c>
      <c r="G689" s="79"/>
      <c r="H689" s="79"/>
      <c r="I689" s="79"/>
      <c r="J689" s="79">
        <v>212023.77</v>
      </c>
      <c r="K689" s="79"/>
      <c r="L689" s="79"/>
      <c r="M689" s="79"/>
      <c r="N689" s="79"/>
      <c r="O689" s="79"/>
      <c r="P689" s="79">
        <v>52804.98</v>
      </c>
      <c r="Q689" s="79"/>
      <c r="R689" s="79">
        <v>52804.98</v>
      </c>
      <c r="S689" s="79"/>
      <c r="T689" s="79"/>
      <c r="U689" s="79"/>
      <c r="V689" s="79"/>
      <c r="W689" s="79"/>
      <c r="X689" s="79"/>
      <c r="Y689" s="79"/>
      <c r="Z689" s="79"/>
      <c r="AA689" s="261">
        <f t="shared" si="12"/>
        <v>212023.77</v>
      </c>
      <c r="AB689" s="175"/>
      <c r="AC689" s="136">
        <v>1</v>
      </c>
      <c r="AD689" s="137">
        <v>49938</v>
      </c>
      <c r="AE689" s="136" t="s">
        <v>1538</v>
      </c>
      <c r="AF689" s="126"/>
      <c r="AG689" s="126"/>
    </row>
    <row r="690" spans="1:33" s="52" customFormat="1" x14ac:dyDescent="0.25">
      <c r="A690" s="514"/>
      <c r="B690" s="511"/>
      <c r="C690" s="108"/>
      <c r="D690" s="517"/>
      <c r="E690" s="659"/>
      <c r="F690" s="132" t="s">
        <v>218</v>
      </c>
      <c r="G690" s="79"/>
      <c r="H690" s="79"/>
      <c r="I690" s="79"/>
      <c r="J690" s="79"/>
      <c r="K690" s="79">
        <v>204462.22</v>
      </c>
      <c r="L690" s="79"/>
      <c r="M690" s="79"/>
      <c r="N690" s="79"/>
      <c r="O690" s="79"/>
      <c r="P690" s="79"/>
      <c r="Q690" s="79"/>
      <c r="R690" s="79">
        <v>153895.09</v>
      </c>
      <c r="S690" s="79"/>
      <c r="T690" s="79"/>
      <c r="U690" s="79"/>
      <c r="V690" s="79"/>
      <c r="W690" s="79"/>
      <c r="X690" s="79"/>
      <c r="Y690" s="79"/>
      <c r="Z690" s="79"/>
      <c r="AA690" s="261">
        <f t="shared" si="12"/>
        <v>204462.22</v>
      </c>
      <c r="AB690" s="175"/>
      <c r="AC690" s="136"/>
      <c r="AD690" s="137"/>
      <c r="AE690" s="136"/>
      <c r="AF690" s="126"/>
      <c r="AG690" s="126"/>
    </row>
    <row r="691" spans="1:33" s="52" customFormat="1" x14ac:dyDescent="0.25">
      <c r="A691" s="514"/>
      <c r="B691" s="511"/>
      <c r="C691" s="108"/>
      <c r="D691" s="517"/>
      <c r="E691" s="659"/>
      <c r="F691" s="132" t="s">
        <v>25</v>
      </c>
      <c r="G691" s="79"/>
      <c r="H691" s="79"/>
      <c r="I691" s="79"/>
      <c r="J691" s="79"/>
      <c r="K691" s="79">
        <v>265036.46999999997</v>
      </c>
      <c r="L691" s="79"/>
      <c r="M691" s="79"/>
      <c r="N691" s="79"/>
      <c r="O691" s="79"/>
      <c r="P691" s="79">
        <v>150036.47</v>
      </c>
      <c r="Q691" s="79"/>
      <c r="R691" s="79">
        <v>150036.47</v>
      </c>
      <c r="S691" s="79"/>
      <c r="T691" s="79"/>
      <c r="U691" s="79"/>
      <c r="V691" s="79"/>
      <c r="W691" s="79"/>
      <c r="X691" s="79"/>
      <c r="Y691" s="79"/>
      <c r="Z691" s="79"/>
      <c r="AA691" s="261">
        <f t="shared" si="12"/>
        <v>265036.46999999997</v>
      </c>
      <c r="AB691" s="175"/>
      <c r="AC691" s="136"/>
      <c r="AD691" s="137"/>
      <c r="AE691" s="136" t="s">
        <v>1538</v>
      </c>
      <c r="AF691" s="126"/>
      <c r="AG691" s="126"/>
    </row>
    <row r="692" spans="1:33" s="52" customFormat="1" x14ac:dyDescent="0.25">
      <c r="A692" s="515"/>
      <c r="B692" s="512"/>
      <c r="C692" s="109"/>
      <c r="D692" s="518"/>
      <c r="E692" s="660"/>
      <c r="F692" s="132" t="s">
        <v>288</v>
      </c>
      <c r="G692" s="79"/>
      <c r="H692" s="79"/>
      <c r="I692" s="79"/>
      <c r="J692" s="79"/>
      <c r="K692" s="79"/>
      <c r="L692" s="79"/>
      <c r="M692" s="79"/>
      <c r="N692" s="79"/>
      <c r="O692" s="79"/>
      <c r="P692" s="79"/>
      <c r="Q692" s="79"/>
      <c r="R692" s="79"/>
      <c r="S692" s="79"/>
      <c r="T692" s="79"/>
      <c r="U692" s="79"/>
      <c r="V692" s="79">
        <v>18171.73</v>
      </c>
      <c r="W692" s="79"/>
      <c r="X692" s="79"/>
      <c r="Y692" s="79"/>
      <c r="Z692" s="79"/>
      <c r="AA692" s="261">
        <v>18171.73</v>
      </c>
      <c r="AB692" s="175"/>
      <c r="AC692" s="136"/>
      <c r="AD692" s="137"/>
      <c r="AE692" s="136"/>
      <c r="AF692" s="126"/>
      <c r="AG692" s="126"/>
    </row>
    <row r="693" spans="1:33" s="52" customFormat="1" x14ac:dyDescent="0.25">
      <c r="A693" s="181"/>
      <c r="B693" s="182" t="s">
        <v>16</v>
      </c>
      <c r="C693" s="183"/>
      <c r="D693" s="82"/>
      <c r="E693" s="82"/>
      <c r="F693" s="184"/>
      <c r="G693" s="143"/>
      <c r="H693" s="143"/>
      <c r="I693" s="143"/>
      <c r="J693" s="143"/>
      <c r="K693" s="143"/>
      <c r="L693" s="143"/>
      <c r="M693" s="143"/>
      <c r="N693" s="143"/>
      <c r="O693" s="143"/>
      <c r="P693" s="143"/>
      <c r="Q693" s="143"/>
      <c r="R693" s="143"/>
      <c r="S693" s="143"/>
      <c r="T693" s="143"/>
      <c r="U693" s="143"/>
      <c r="V693" s="143"/>
      <c r="W693" s="143"/>
      <c r="X693" s="143"/>
      <c r="Y693" s="143"/>
      <c r="Z693" s="143"/>
      <c r="AA693" s="144">
        <f>SUM(AA685:AA692)</f>
        <v>1500428.8399999999</v>
      </c>
      <c r="AB693" s="145">
        <f>AA693/E685</f>
        <v>0.99999999999999989</v>
      </c>
      <c r="AC693" s="136"/>
      <c r="AD693" s="137"/>
      <c r="AE693" s="136"/>
      <c r="AF693" s="126"/>
      <c r="AG693" s="126"/>
    </row>
    <row r="694" spans="1:33" s="52" customFormat="1" x14ac:dyDescent="0.25">
      <c r="A694" s="513">
        <v>77</v>
      </c>
      <c r="B694" s="510" t="s">
        <v>292</v>
      </c>
      <c r="C694" s="516" t="s">
        <v>293</v>
      </c>
      <c r="D694" s="522" t="s">
        <v>881</v>
      </c>
      <c r="E694" s="519">
        <v>2407324.1500000004</v>
      </c>
      <c r="F694" s="186" t="s">
        <v>290</v>
      </c>
      <c r="G694" s="278"/>
      <c r="H694" s="279">
        <v>258315.2</v>
      </c>
      <c r="I694" s="191"/>
      <c r="J694" s="191"/>
      <c r="K694" s="191"/>
      <c r="L694" s="279"/>
      <c r="M694" s="279"/>
      <c r="N694" s="279"/>
      <c r="O694" s="279"/>
      <c r="P694" s="279"/>
      <c r="Q694" s="279"/>
      <c r="R694" s="279"/>
      <c r="S694" s="279"/>
      <c r="T694" s="279">
        <v>258315.2</v>
      </c>
      <c r="U694" s="279"/>
      <c r="V694" s="279"/>
      <c r="W694" s="279"/>
      <c r="X694" s="279"/>
      <c r="Y694" s="279"/>
      <c r="Z694" s="279"/>
      <c r="AA694" s="279">
        <v>258315.2</v>
      </c>
      <c r="AB694" s="175"/>
      <c r="AC694" s="136">
        <v>1</v>
      </c>
      <c r="AD694" s="137">
        <v>195973</v>
      </c>
      <c r="AE694" s="136"/>
      <c r="AF694" s="126"/>
      <c r="AG694" s="126"/>
    </row>
    <row r="695" spans="1:33" s="52" customFormat="1" x14ac:dyDescent="0.25">
      <c r="A695" s="514"/>
      <c r="B695" s="511"/>
      <c r="C695" s="517"/>
      <c r="D695" s="577"/>
      <c r="E695" s="520"/>
      <c r="F695" s="186" t="s">
        <v>289</v>
      </c>
      <c r="G695" s="278"/>
      <c r="H695" s="279"/>
      <c r="I695" s="279">
        <v>258315.2</v>
      </c>
      <c r="J695" s="191"/>
      <c r="K695" s="191"/>
      <c r="L695" s="279"/>
      <c r="M695" s="279"/>
      <c r="N695" s="279"/>
      <c r="O695" s="279"/>
      <c r="P695" s="279"/>
      <c r="Q695" s="279"/>
      <c r="R695" s="279"/>
      <c r="S695" s="279"/>
      <c r="T695" s="279"/>
      <c r="U695" s="279"/>
      <c r="V695" s="279"/>
      <c r="W695" s="279"/>
      <c r="X695" s="279"/>
      <c r="Y695" s="279"/>
      <c r="Z695" s="279"/>
      <c r="AA695" s="279">
        <v>258315.2</v>
      </c>
      <c r="AB695" s="175"/>
      <c r="AC695" s="136"/>
      <c r="AD695" s="137"/>
      <c r="AE695" s="136" t="s">
        <v>1257</v>
      </c>
      <c r="AF695" s="126"/>
      <c r="AG695" s="126"/>
    </row>
    <row r="696" spans="1:33" s="52" customFormat="1" x14ac:dyDescent="0.25">
      <c r="A696" s="514"/>
      <c r="B696" s="511"/>
      <c r="C696" s="517"/>
      <c r="D696" s="577"/>
      <c r="E696" s="520"/>
      <c r="F696" s="186" t="s">
        <v>291</v>
      </c>
      <c r="G696" s="278"/>
      <c r="H696" s="279"/>
      <c r="I696" s="279"/>
      <c r="J696" s="279">
        <v>1033375.02</v>
      </c>
      <c r="K696" s="279"/>
      <c r="L696" s="279"/>
      <c r="M696" s="279"/>
      <c r="N696" s="279"/>
      <c r="O696" s="279"/>
      <c r="P696" s="279"/>
      <c r="Q696" s="279"/>
      <c r="R696" s="279"/>
      <c r="S696" s="279">
        <v>903375.02</v>
      </c>
      <c r="T696" s="279"/>
      <c r="U696" s="279"/>
      <c r="V696" s="279"/>
      <c r="W696" s="279"/>
      <c r="X696" s="279"/>
      <c r="Y696" s="279"/>
      <c r="Z696" s="279"/>
      <c r="AA696" s="279">
        <v>1033375.02</v>
      </c>
      <c r="AB696" s="175"/>
      <c r="AC696" s="136">
        <v>6</v>
      </c>
      <c r="AD696" s="137">
        <v>260000</v>
      </c>
      <c r="AE696" s="136"/>
      <c r="AF696" s="126"/>
      <c r="AG696" s="126"/>
    </row>
    <row r="697" spans="1:33" s="52" customFormat="1" x14ac:dyDescent="0.25">
      <c r="A697" s="514"/>
      <c r="B697" s="511"/>
      <c r="C697" s="517"/>
      <c r="D697" s="577"/>
      <c r="E697" s="520"/>
      <c r="F697" s="186" t="s">
        <v>294</v>
      </c>
      <c r="G697" s="278"/>
      <c r="H697" s="279"/>
      <c r="I697" s="279"/>
      <c r="J697" s="279">
        <v>387450.47</v>
      </c>
      <c r="K697" s="279"/>
      <c r="L697" s="279"/>
      <c r="M697" s="279"/>
      <c r="N697" s="279"/>
      <c r="O697" s="279"/>
      <c r="P697" s="279"/>
      <c r="Q697" s="279"/>
      <c r="R697" s="279"/>
      <c r="S697" s="279"/>
      <c r="T697" s="279">
        <v>41219</v>
      </c>
      <c r="U697" s="279"/>
      <c r="V697" s="279"/>
      <c r="W697" s="279"/>
      <c r="X697" s="279"/>
      <c r="Y697" s="279"/>
      <c r="Z697" s="279"/>
      <c r="AA697" s="279">
        <v>387450.47</v>
      </c>
      <c r="AB697" s="175"/>
      <c r="AC697" s="136">
        <v>3</v>
      </c>
      <c r="AD697" s="137">
        <v>346231</v>
      </c>
      <c r="AE697" s="136"/>
      <c r="AF697" s="126"/>
      <c r="AG697" s="126"/>
    </row>
    <row r="698" spans="1:33" s="52" customFormat="1" x14ac:dyDescent="0.25">
      <c r="A698" s="514"/>
      <c r="B698" s="511"/>
      <c r="C698" s="517"/>
      <c r="D698" s="577"/>
      <c r="E698" s="520"/>
      <c r="F698" s="186" t="s">
        <v>295</v>
      </c>
      <c r="G698" s="278"/>
      <c r="H698" s="279"/>
      <c r="I698" s="279"/>
      <c r="J698" s="279">
        <v>66866.69</v>
      </c>
      <c r="K698" s="279"/>
      <c r="L698" s="279"/>
      <c r="M698" s="279"/>
      <c r="N698" s="279"/>
      <c r="O698" s="279"/>
      <c r="P698" s="279"/>
      <c r="Q698" s="279"/>
      <c r="R698" s="279"/>
      <c r="S698" s="279"/>
      <c r="T698" s="279"/>
      <c r="U698" s="279"/>
      <c r="V698" s="279"/>
      <c r="W698" s="279">
        <v>66866.69</v>
      </c>
      <c r="X698" s="279"/>
      <c r="Y698" s="279"/>
      <c r="Z698" s="279"/>
      <c r="AA698" s="279">
        <v>66866.69</v>
      </c>
      <c r="AB698" s="175"/>
      <c r="AC698" s="136"/>
      <c r="AD698" s="137"/>
      <c r="AE698" s="136" t="s">
        <v>1256</v>
      </c>
      <c r="AF698" s="126"/>
      <c r="AG698" s="126"/>
    </row>
    <row r="699" spans="1:33" s="52" customFormat="1" x14ac:dyDescent="0.25">
      <c r="A699" s="514"/>
      <c r="B699" s="511"/>
      <c r="C699" s="517"/>
      <c r="D699" s="577"/>
      <c r="E699" s="520"/>
      <c r="F699" s="186" t="s">
        <v>296</v>
      </c>
      <c r="G699" s="278"/>
      <c r="H699" s="279"/>
      <c r="I699" s="279"/>
      <c r="J699" s="279">
        <v>258315.2</v>
      </c>
      <c r="K699" s="279"/>
      <c r="L699" s="279"/>
      <c r="M699" s="279"/>
      <c r="N699" s="279"/>
      <c r="O699" s="279"/>
      <c r="P699" s="279"/>
      <c r="Q699" s="279"/>
      <c r="R699" s="279"/>
      <c r="S699" s="279"/>
      <c r="T699" s="279"/>
      <c r="U699" s="279"/>
      <c r="V699" s="279"/>
      <c r="W699" s="279"/>
      <c r="X699" s="279"/>
      <c r="Y699" s="279"/>
      <c r="Z699" s="279"/>
      <c r="AA699" s="279">
        <v>258315.2</v>
      </c>
      <c r="AB699" s="175"/>
      <c r="AC699" s="136"/>
      <c r="AD699" s="137"/>
      <c r="AE699" s="136" t="s">
        <v>1255</v>
      </c>
      <c r="AF699" s="126"/>
      <c r="AG699" s="126"/>
    </row>
    <row r="700" spans="1:33" s="52" customFormat="1" x14ac:dyDescent="0.25">
      <c r="A700" s="514"/>
      <c r="B700" s="511"/>
      <c r="C700" s="517"/>
      <c r="D700" s="577"/>
      <c r="E700" s="520"/>
      <c r="F700" s="186" t="s">
        <v>297</v>
      </c>
      <c r="G700" s="278"/>
      <c r="H700" s="279"/>
      <c r="I700" s="279"/>
      <c r="J700" s="279"/>
      <c r="K700" s="279"/>
      <c r="L700" s="279"/>
      <c r="M700" s="279"/>
      <c r="N700" s="279"/>
      <c r="O700" s="279"/>
      <c r="P700" s="279"/>
      <c r="Q700" s="279"/>
      <c r="R700" s="279"/>
      <c r="S700" s="279"/>
      <c r="T700" s="279"/>
      <c r="U700" s="279"/>
      <c r="V700" s="279"/>
      <c r="W700" s="279"/>
      <c r="X700" s="279"/>
      <c r="Y700" s="279" t="s">
        <v>1539</v>
      </c>
      <c r="Z700" s="279"/>
      <c r="AA700" s="279">
        <v>132686.37</v>
      </c>
      <c r="AB700" s="175"/>
      <c r="AC700" s="136"/>
      <c r="AD700" s="137"/>
      <c r="AE700" s="136"/>
      <c r="AF700" s="126"/>
      <c r="AG700" s="126"/>
    </row>
    <row r="701" spans="1:33" s="52" customFormat="1" x14ac:dyDescent="0.25">
      <c r="A701" s="515"/>
      <c r="B701" s="512"/>
      <c r="C701" s="518"/>
      <c r="D701" s="578"/>
      <c r="E701" s="521"/>
      <c r="F701" s="186" t="s">
        <v>298</v>
      </c>
      <c r="G701" s="278"/>
      <c r="H701" s="279"/>
      <c r="I701" s="279"/>
      <c r="J701" s="279"/>
      <c r="K701" s="279"/>
      <c r="L701" s="279"/>
      <c r="M701" s="279"/>
      <c r="N701" s="279"/>
      <c r="O701" s="279"/>
      <c r="P701" s="279"/>
      <c r="Q701" s="279"/>
      <c r="R701" s="279"/>
      <c r="S701" s="279"/>
      <c r="T701" s="279"/>
      <c r="U701" s="279"/>
      <c r="V701" s="279"/>
      <c r="W701" s="279"/>
      <c r="X701" s="279"/>
      <c r="Y701" s="279">
        <v>12000</v>
      </c>
      <c r="Z701" s="279"/>
      <c r="AA701" s="279">
        <v>12000</v>
      </c>
      <c r="AB701" s="175"/>
      <c r="AC701" s="136"/>
      <c r="AD701" s="137"/>
      <c r="AE701" s="136"/>
      <c r="AF701" s="126"/>
      <c r="AG701" s="126"/>
    </row>
    <row r="702" spans="1:33" s="52" customFormat="1" x14ac:dyDescent="0.25">
      <c r="A702" s="181"/>
      <c r="B702" s="182" t="s">
        <v>16</v>
      </c>
      <c r="C702" s="183"/>
      <c r="D702" s="82"/>
      <c r="E702" s="82"/>
      <c r="F702" s="184"/>
      <c r="G702" s="143"/>
      <c r="H702" s="143"/>
      <c r="I702" s="143"/>
      <c r="J702" s="143"/>
      <c r="K702" s="143"/>
      <c r="L702" s="143"/>
      <c r="M702" s="143"/>
      <c r="N702" s="143"/>
      <c r="O702" s="143"/>
      <c r="P702" s="143"/>
      <c r="Q702" s="143"/>
      <c r="R702" s="143"/>
      <c r="S702" s="143"/>
      <c r="T702" s="143"/>
      <c r="U702" s="143"/>
      <c r="V702" s="143"/>
      <c r="W702" s="143"/>
      <c r="X702" s="143"/>
      <c r="Y702" s="143"/>
      <c r="Z702" s="143"/>
      <c r="AA702" s="144">
        <f>SUM(AA694:AA701)</f>
        <v>2407324.15</v>
      </c>
      <c r="AB702" s="145">
        <f>AA702/E694</f>
        <v>0.99999999999999978</v>
      </c>
      <c r="AC702" s="136"/>
      <c r="AD702" s="137"/>
      <c r="AE702" s="136"/>
      <c r="AF702" s="126"/>
      <c r="AG702" s="126"/>
    </row>
    <row r="703" spans="1:33" s="52" customFormat="1" x14ac:dyDescent="0.25">
      <c r="A703" s="513">
        <v>78</v>
      </c>
      <c r="B703" s="510" t="s">
        <v>299</v>
      </c>
      <c r="C703" s="516" t="s">
        <v>283</v>
      </c>
      <c r="D703" s="522" t="s">
        <v>882</v>
      </c>
      <c r="E703" s="519">
        <v>1678421</v>
      </c>
      <c r="F703" s="186" t="s">
        <v>46</v>
      </c>
      <c r="G703" s="278"/>
      <c r="H703" s="191"/>
      <c r="I703" s="298"/>
      <c r="J703" s="279">
        <v>256719.1</v>
      </c>
      <c r="K703" s="191"/>
      <c r="L703" s="191"/>
      <c r="M703" s="279"/>
      <c r="N703" s="279"/>
      <c r="O703" s="279"/>
      <c r="P703" s="279"/>
      <c r="Q703" s="279"/>
      <c r="R703" s="279"/>
      <c r="S703" s="279"/>
      <c r="T703" s="279"/>
      <c r="U703" s="279"/>
      <c r="V703" s="279"/>
      <c r="W703" s="279"/>
      <c r="X703" s="279"/>
      <c r="Y703" s="279"/>
      <c r="Z703" s="279"/>
      <c r="AA703" s="279">
        <v>256719.1</v>
      </c>
      <c r="AB703" s="175"/>
      <c r="AC703" s="136">
        <v>2</v>
      </c>
      <c r="AD703" s="137">
        <v>210646</v>
      </c>
      <c r="AE703" s="136"/>
      <c r="AF703" s="126"/>
      <c r="AG703" s="126"/>
    </row>
    <row r="704" spans="1:33" s="52" customFormat="1" x14ac:dyDescent="0.25">
      <c r="A704" s="514"/>
      <c r="B704" s="511"/>
      <c r="C704" s="517"/>
      <c r="D704" s="577"/>
      <c r="E704" s="520"/>
      <c r="F704" s="186" t="s">
        <v>116</v>
      </c>
      <c r="G704" s="278"/>
      <c r="H704" s="279">
        <v>200000</v>
      </c>
      <c r="I704" s="279"/>
      <c r="J704" s="279"/>
      <c r="K704" s="279"/>
      <c r="L704" s="191">
        <v>160000</v>
      </c>
      <c r="M704" s="279"/>
      <c r="N704" s="279"/>
      <c r="O704" s="279"/>
      <c r="P704" s="279"/>
      <c r="Q704" s="279"/>
      <c r="R704" s="279"/>
      <c r="S704" s="279"/>
      <c r="T704" s="279"/>
      <c r="U704" s="279"/>
      <c r="V704" s="279"/>
      <c r="W704" s="279">
        <v>80000</v>
      </c>
      <c r="X704" s="279"/>
      <c r="Y704" s="279"/>
      <c r="Z704" s="279"/>
      <c r="AA704" s="279">
        <v>200000</v>
      </c>
      <c r="AB704" s="175"/>
      <c r="AC704" s="136"/>
      <c r="AD704" s="137"/>
      <c r="AE704" s="136" t="s">
        <v>1540</v>
      </c>
      <c r="AF704" s="126"/>
      <c r="AG704" s="126"/>
    </row>
    <row r="705" spans="1:33" s="52" customFormat="1" x14ac:dyDescent="0.25">
      <c r="A705" s="514"/>
      <c r="B705" s="511"/>
      <c r="C705" s="517"/>
      <c r="D705" s="577"/>
      <c r="E705" s="520"/>
      <c r="F705" s="186" t="s">
        <v>171</v>
      </c>
      <c r="G705" s="278"/>
      <c r="H705" s="279">
        <v>290550.08</v>
      </c>
      <c r="I705" s="279"/>
      <c r="J705" s="279"/>
      <c r="K705" s="279"/>
      <c r="L705" s="279">
        <v>290550.08</v>
      </c>
      <c r="M705" s="279"/>
      <c r="N705" s="279"/>
      <c r="O705" s="279"/>
      <c r="P705" s="279"/>
      <c r="Q705" s="279"/>
      <c r="R705" s="279"/>
      <c r="S705" s="279"/>
      <c r="T705" s="279"/>
      <c r="U705" s="279"/>
      <c r="V705" s="279"/>
      <c r="W705" s="279"/>
      <c r="X705" s="279"/>
      <c r="Y705" s="279"/>
      <c r="Z705" s="279"/>
      <c r="AA705" s="279">
        <v>290550.08</v>
      </c>
      <c r="AB705" s="175"/>
      <c r="AC705" s="136">
        <v>1</v>
      </c>
      <c r="AD705" s="137">
        <v>40000</v>
      </c>
      <c r="AE705" s="136" t="s">
        <v>1541</v>
      </c>
      <c r="AF705" s="126"/>
      <c r="AG705" s="126"/>
    </row>
    <row r="706" spans="1:33" s="52" customFormat="1" x14ac:dyDescent="0.25">
      <c r="A706" s="514"/>
      <c r="B706" s="511"/>
      <c r="C706" s="517"/>
      <c r="D706" s="577"/>
      <c r="E706" s="520"/>
      <c r="F706" s="186" t="s">
        <v>113</v>
      </c>
      <c r="G706" s="278"/>
      <c r="H706" s="279"/>
      <c r="I706" s="279"/>
      <c r="J706" s="279"/>
      <c r="K706" s="279">
        <v>46000</v>
      </c>
      <c r="L706" s="279"/>
      <c r="M706" s="279"/>
      <c r="N706" s="279"/>
      <c r="O706" s="279"/>
      <c r="P706" s="279"/>
      <c r="Q706" s="279">
        <v>46000</v>
      </c>
      <c r="R706" s="279"/>
      <c r="S706" s="279"/>
      <c r="T706" s="279"/>
      <c r="U706" s="279"/>
      <c r="V706" s="279"/>
      <c r="W706" s="279"/>
      <c r="X706" s="279"/>
      <c r="Y706" s="279"/>
      <c r="Z706" s="279"/>
      <c r="AA706" s="279">
        <v>46000</v>
      </c>
      <c r="AB706" s="175"/>
      <c r="AC706" s="136">
        <v>2</v>
      </c>
      <c r="AD706" s="137">
        <v>286363.03999999998</v>
      </c>
      <c r="AE706" s="136" t="s">
        <v>1542</v>
      </c>
      <c r="AF706" s="126"/>
      <c r="AG706" s="126"/>
    </row>
    <row r="707" spans="1:33" s="52" customFormat="1" x14ac:dyDescent="0.25">
      <c r="A707" s="514"/>
      <c r="B707" s="511"/>
      <c r="C707" s="517"/>
      <c r="D707" s="577"/>
      <c r="E707" s="520"/>
      <c r="F707" s="186" t="s">
        <v>115</v>
      </c>
      <c r="G707" s="278"/>
      <c r="H707" s="279"/>
      <c r="I707" s="279"/>
      <c r="J707" s="279"/>
      <c r="K707" s="279"/>
      <c r="L707" s="279">
        <v>345550.08000000002</v>
      </c>
      <c r="M707" s="279"/>
      <c r="N707" s="279"/>
      <c r="O707" s="279"/>
      <c r="P707" s="279"/>
      <c r="Q707" s="279">
        <v>259163.08</v>
      </c>
      <c r="R707" s="279"/>
      <c r="S707" s="279"/>
      <c r="T707" s="279"/>
      <c r="U707" s="279"/>
      <c r="V707" s="279"/>
      <c r="W707" s="279"/>
      <c r="X707" s="279"/>
      <c r="Y707" s="279"/>
      <c r="Z707" s="279"/>
      <c r="AA707" s="279">
        <v>345550.08000000002</v>
      </c>
      <c r="AB707" s="175"/>
      <c r="AC707" s="136"/>
      <c r="AD707" s="137"/>
      <c r="AE707" s="136" t="s">
        <v>1543</v>
      </c>
      <c r="AF707" s="126"/>
      <c r="AG707" s="126"/>
    </row>
    <row r="708" spans="1:33" s="52" customFormat="1" x14ac:dyDescent="0.25">
      <c r="A708" s="515"/>
      <c r="B708" s="512"/>
      <c r="C708" s="518"/>
      <c r="D708" s="578"/>
      <c r="E708" s="521"/>
      <c r="F708" s="186" t="s">
        <v>131</v>
      </c>
      <c r="G708" s="278"/>
      <c r="H708" s="279"/>
      <c r="I708" s="279"/>
      <c r="J708" s="279"/>
      <c r="K708" s="279"/>
      <c r="L708" s="279">
        <v>436100.16</v>
      </c>
      <c r="M708" s="279"/>
      <c r="N708" s="279"/>
      <c r="O708" s="279"/>
      <c r="P708" s="279"/>
      <c r="Q708" s="279">
        <v>436100.16</v>
      </c>
      <c r="R708" s="279"/>
      <c r="S708" s="279"/>
      <c r="T708" s="279"/>
      <c r="U708" s="279"/>
      <c r="V708" s="279"/>
      <c r="W708" s="279"/>
      <c r="X708" s="279"/>
      <c r="Y708" s="279"/>
      <c r="Z708" s="279"/>
      <c r="AA708" s="279">
        <v>436100.16</v>
      </c>
      <c r="AB708" s="175"/>
      <c r="AC708" s="136">
        <v>1</v>
      </c>
      <c r="AD708" s="137">
        <v>86387</v>
      </c>
      <c r="AE708" s="136" t="s">
        <v>1544</v>
      </c>
      <c r="AF708" s="126"/>
      <c r="AG708" s="126"/>
    </row>
    <row r="709" spans="1:33" s="52" customFormat="1" x14ac:dyDescent="0.25">
      <c r="A709" s="177"/>
      <c r="B709" s="105"/>
      <c r="C709" s="80"/>
      <c r="D709" s="284"/>
      <c r="E709" s="33"/>
      <c r="F709" s="190" t="s">
        <v>1268</v>
      </c>
      <c r="G709" s="278"/>
      <c r="H709" s="279"/>
      <c r="I709" s="279"/>
      <c r="J709" s="279"/>
      <c r="K709" s="279"/>
      <c r="L709" s="279"/>
      <c r="M709" s="279"/>
      <c r="N709" s="279"/>
      <c r="O709" s="279"/>
      <c r="P709" s="279"/>
      <c r="Q709" s="279"/>
      <c r="R709" s="279"/>
      <c r="S709" s="279"/>
      <c r="T709" s="279">
        <v>103501.83</v>
      </c>
      <c r="U709" s="279"/>
      <c r="V709" s="279"/>
      <c r="W709" s="279"/>
      <c r="X709" s="279"/>
      <c r="Y709" s="279"/>
      <c r="Z709" s="279"/>
      <c r="AA709" s="279">
        <v>103501.83</v>
      </c>
      <c r="AB709" s="175"/>
      <c r="AC709" s="136"/>
      <c r="AD709" s="137"/>
      <c r="AE709" s="136" t="s">
        <v>1543</v>
      </c>
      <c r="AF709" s="126"/>
      <c r="AG709" s="126"/>
    </row>
    <row r="710" spans="1:33" s="52" customFormat="1" x14ac:dyDescent="0.25">
      <c r="A710" s="181"/>
      <c r="B710" s="182" t="s">
        <v>16</v>
      </c>
      <c r="C710" s="183"/>
      <c r="D710" s="82"/>
      <c r="E710" s="82"/>
      <c r="F710" s="184"/>
      <c r="G710" s="143"/>
      <c r="H710" s="143"/>
      <c r="I710" s="143"/>
      <c r="J710" s="143"/>
      <c r="K710" s="143"/>
      <c r="L710" s="143"/>
      <c r="M710" s="143"/>
      <c r="N710" s="143"/>
      <c r="O710" s="143"/>
      <c r="P710" s="143"/>
      <c r="Q710" s="143"/>
      <c r="R710" s="143"/>
      <c r="S710" s="143"/>
      <c r="T710" s="143"/>
      <c r="U710" s="143"/>
      <c r="V710" s="143"/>
      <c r="W710" s="143"/>
      <c r="X710" s="143"/>
      <c r="Y710" s="143"/>
      <c r="Z710" s="143"/>
      <c r="AA710" s="144">
        <f>SUM(AA703:AA709)</f>
        <v>1678421.25</v>
      </c>
      <c r="AB710" s="145">
        <f>AA710/E703</f>
        <v>1.0000001489495187</v>
      </c>
      <c r="AC710" s="136"/>
      <c r="AD710" s="137"/>
      <c r="AE710" s="136"/>
      <c r="AF710" s="126"/>
      <c r="AG710" s="126"/>
    </row>
    <row r="711" spans="1:33" s="52" customFormat="1" x14ac:dyDescent="0.25">
      <c r="A711" s="513">
        <v>79</v>
      </c>
      <c r="B711" s="510" t="s">
        <v>302</v>
      </c>
      <c r="C711" s="139"/>
      <c r="D711" s="522" t="s">
        <v>883</v>
      </c>
      <c r="E711" s="622">
        <v>1666279.8800000001</v>
      </c>
      <c r="F711" s="132" t="s">
        <v>46</v>
      </c>
      <c r="G711" s="79"/>
      <c r="H711" s="79"/>
      <c r="I711" s="79">
        <v>625626</v>
      </c>
      <c r="J711" s="79"/>
      <c r="K711" s="79"/>
      <c r="L711" s="79"/>
      <c r="M711" s="79"/>
      <c r="N711" s="79"/>
      <c r="O711" s="79">
        <f>I711-AD711</f>
        <v>61869</v>
      </c>
      <c r="P711" s="79"/>
      <c r="Q711" s="79"/>
      <c r="R711" s="79"/>
      <c r="S711" s="79"/>
      <c r="T711" s="79"/>
      <c r="U711" s="79"/>
      <c r="V711" s="79"/>
      <c r="W711" s="79"/>
      <c r="X711" s="79"/>
      <c r="Y711" s="79"/>
      <c r="Z711" s="79"/>
      <c r="AA711" s="261">
        <v>625626</v>
      </c>
      <c r="AB711" s="175"/>
      <c r="AC711" s="136">
        <v>3</v>
      </c>
      <c r="AD711" s="137">
        <v>563757</v>
      </c>
      <c r="AE711" s="136"/>
      <c r="AF711" s="126"/>
      <c r="AG711" s="126"/>
    </row>
    <row r="712" spans="1:33" s="52" customFormat="1" x14ac:dyDescent="0.25">
      <c r="A712" s="514"/>
      <c r="B712" s="511"/>
      <c r="C712" s="108"/>
      <c r="D712" s="577"/>
      <c r="E712" s="623"/>
      <c r="F712" s="132" t="s">
        <v>300</v>
      </c>
      <c r="G712" s="79"/>
      <c r="H712" s="79"/>
      <c r="I712" s="79">
        <v>105065</v>
      </c>
      <c r="J712" s="79"/>
      <c r="K712" s="79"/>
      <c r="L712" s="79"/>
      <c r="M712" s="79"/>
      <c r="N712" s="79"/>
      <c r="O712" s="79"/>
      <c r="P712" s="84">
        <v>105064.79</v>
      </c>
      <c r="Q712" s="79"/>
      <c r="R712" s="79"/>
      <c r="S712" s="79"/>
      <c r="T712" s="79"/>
      <c r="U712" s="79"/>
      <c r="V712" s="79"/>
      <c r="W712" s="79"/>
      <c r="X712" s="79"/>
      <c r="Y712" s="79"/>
      <c r="Z712" s="79"/>
      <c r="AA712" s="261">
        <v>105065</v>
      </c>
      <c r="AB712" s="175"/>
      <c r="AC712" s="136"/>
      <c r="AD712" s="137"/>
      <c r="AE712" s="136"/>
      <c r="AF712" s="126"/>
      <c r="AG712" s="126"/>
    </row>
    <row r="713" spans="1:33" s="52" customFormat="1" x14ac:dyDescent="0.25">
      <c r="A713" s="514"/>
      <c r="B713" s="511"/>
      <c r="C713" s="108"/>
      <c r="D713" s="577"/>
      <c r="E713" s="623"/>
      <c r="F713" s="132" t="s">
        <v>301</v>
      </c>
      <c r="G713" s="79"/>
      <c r="H713" s="79"/>
      <c r="I713" s="79">
        <v>200000</v>
      </c>
      <c r="J713" s="79"/>
      <c r="K713" s="79"/>
      <c r="L713" s="79"/>
      <c r="M713" s="79"/>
      <c r="N713" s="79"/>
      <c r="O713" s="79">
        <v>80000</v>
      </c>
      <c r="P713" s="79"/>
      <c r="Q713" s="79"/>
      <c r="R713" s="79"/>
      <c r="S713" s="79"/>
      <c r="T713" s="79"/>
      <c r="U713" s="79"/>
      <c r="V713" s="79"/>
      <c r="W713" s="79"/>
      <c r="X713" s="79"/>
      <c r="Y713" s="79"/>
      <c r="Z713" s="79"/>
      <c r="AA713" s="261">
        <v>200000</v>
      </c>
      <c r="AB713" s="175"/>
      <c r="AC713" s="136">
        <v>3</v>
      </c>
      <c r="AD713" s="137">
        <v>120</v>
      </c>
      <c r="AE713" s="136"/>
      <c r="AF713" s="126"/>
      <c r="AG713" s="126"/>
    </row>
    <row r="714" spans="1:33" s="52" customFormat="1" x14ac:dyDescent="0.25">
      <c r="A714" s="514"/>
      <c r="B714" s="511"/>
      <c r="C714" s="108" t="s">
        <v>283</v>
      </c>
      <c r="D714" s="577"/>
      <c r="E714" s="623"/>
      <c r="F714" s="132" t="s">
        <v>303</v>
      </c>
      <c r="G714" s="79"/>
      <c r="H714" s="79"/>
      <c r="I714" s="79"/>
      <c r="J714" s="79"/>
      <c r="K714" s="79">
        <v>180120</v>
      </c>
      <c r="L714" s="79"/>
      <c r="M714" s="79"/>
      <c r="N714" s="79"/>
      <c r="O714" s="79"/>
      <c r="P714" s="84">
        <v>60120.31</v>
      </c>
      <c r="Q714" s="79"/>
      <c r="R714" s="79"/>
      <c r="S714" s="79"/>
      <c r="T714" s="79"/>
      <c r="U714" s="79"/>
      <c r="V714" s="79"/>
      <c r="W714" s="79"/>
      <c r="X714" s="79"/>
      <c r="Y714" s="79"/>
      <c r="Z714" s="79"/>
      <c r="AA714" s="261">
        <v>180120</v>
      </c>
      <c r="AB714" s="175" t="s">
        <v>771</v>
      </c>
      <c r="AC714" s="136"/>
      <c r="AD714" s="137"/>
      <c r="AE714" s="136"/>
      <c r="AF714" s="126"/>
      <c r="AG714" s="126"/>
    </row>
    <row r="715" spans="1:33" s="52" customFormat="1" x14ac:dyDescent="0.25">
      <c r="A715" s="514"/>
      <c r="B715" s="511"/>
      <c r="C715" s="108"/>
      <c r="D715" s="577"/>
      <c r="E715" s="623"/>
      <c r="F715" s="132" t="s">
        <v>171</v>
      </c>
      <c r="G715" s="79"/>
      <c r="H715" s="79"/>
      <c r="I715" s="79"/>
      <c r="J715" s="79"/>
      <c r="K715" s="79"/>
      <c r="L715" s="79">
        <v>140000</v>
      </c>
      <c r="M715" s="188"/>
      <c r="N715" s="79"/>
      <c r="O715" s="79">
        <v>140000</v>
      </c>
      <c r="P715" s="79"/>
      <c r="Q715" s="79"/>
      <c r="R715" s="79"/>
      <c r="S715" s="79"/>
      <c r="T715" s="79"/>
      <c r="U715" s="79"/>
      <c r="V715" s="79"/>
      <c r="W715" s="79"/>
      <c r="X715" s="79"/>
      <c r="Y715" s="79"/>
      <c r="Z715" s="79"/>
      <c r="AA715" s="261">
        <v>140000</v>
      </c>
      <c r="AB715" s="175"/>
      <c r="AC715" s="136"/>
      <c r="AD715" s="137"/>
      <c r="AE715" s="136"/>
      <c r="AF715" s="126"/>
      <c r="AG715" s="126"/>
    </row>
    <row r="716" spans="1:33" s="52" customFormat="1" x14ac:dyDescent="0.25">
      <c r="A716" s="514"/>
      <c r="B716" s="511"/>
      <c r="C716" s="108"/>
      <c r="D716" s="577"/>
      <c r="E716" s="623"/>
      <c r="F716" s="132" t="s">
        <v>113</v>
      </c>
      <c r="G716" s="79"/>
      <c r="H716" s="79"/>
      <c r="I716" s="79"/>
      <c r="J716" s="79"/>
      <c r="K716" s="79"/>
      <c r="L716" s="79"/>
      <c r="M716" s="79">
        <v>150125</v>
      </c>
      <c r="N716" s="79"/>
      <c r="O716" s="79"/>
      <c r="P716" s="79">
        <v>140000</v>
      </c>
      <c r="Q716" s="79"/>
      <c r="R716" s="79"/>
      <c r="S716" s="79"/>
      <c r="T716" s="79"/>
      <c r="U716" s="79"/>
      <c r="V716" s="79"/>
      <c r="W716" s="79"/>
      <c r="X716" s="79"/>
      <c r="Y716" s="79"/>
      <c r="Z716" s="79"/>
      <c r="AA716" s="261">
        <v>150125</v>
      </c>
      <c r="AB716" s="175"/>
      <c r="AC716" s="136"/>
      <c r="AD716" s="137"/>
      <c r="AE716" s="136"/>
      <c r="AF716" s="126"/>
      <c r="AG716" s="126"/>
    </row>
    <row r="717" spans="1:33" s="52" customFormat="1" x14ac:dyDescent="0.25">
      <c r="A717" s="515"/>
      <c r="B717" s="512"/>
      <c r="C717" s="109"/>
      <c r="D717" s="578"/>
      <c r="E717" s="624"/>
      <c r="F717" s="132" t="s">
        <v>115</v>
      </c>
      <c r="G717" s="79"/>
      <c r="H717" s="79"/>
      <c r="I717" s="79"/>
      <c r="J717" s="79"/>
      <c r="K717" s="79"/>
      <c r="L717" s="79"/>
      <c r="M717" s="79"/>
      <c r="N717" s="84">
        <v>265344.37</v>
      </c>
      <c r="O717" s="79"/>
      <c r="P717" s="79"/>
      <c r="Q717" s="79"/>
      <c r="R717" s="79"/>
      <c r="S717" s="79"/>
      <c r="T717" s="79"/>
      <c r="U717" s="79"/>
      <c r="V717" s="79"/>
      <c r="W717" s="79"/>
      <c r="X717" s="79"/>
      <c r="Y717" s="79"/>
      <c r="Z717" s="79"/>
      <c r="AA717" s="133">
        <v>265344.37</v>
      </c>
      <c r="AB717" s="175"/>
      <c r="AC717" s="136"/>
      <c r="AD717" s="137"/>
      <c r="AE717" s="136"/>
      <c r="AF717" s="126"/>
      <c r="AG717" s="126"/>
    </row>
    <row r="718" spans="1:33" s="52" customFormat="1" x14ac:dyDescent="0.25">
      <c r="A718" s="181"/>
      <c r="B718" s="182" t="s">
        <v>16</v>
      </c>
      <c r="C718" s="183"/>
      <c r="D718" s="82"/>
      <c r="E718" s="82"/>
      <c r="F718" s="184"/>
      <c r="G718" s="143"/>
      <c r="H718" s="143"/>
      <c r="I718" s="143"/>
      <c r="J718" s="143"/>
      <c r="K718" s="143"/>
      <c r="L718" s="143"/>
      <c r="M718" s="143"/>
      <c r="N718" s="143"/>
      <c r="O718" s="143"/>
      <c r="P718" s="143"/>
      <c r="Q718" s="143"/>
      <c r="R718" s="143"/>
      <c r="S718" s="143"/>
      <c r="T718" s="143"/>
      <c r="U718" s="143"/>
      <c r="V718" s="143"/>
      <c r="W718" s="143"/>
      <c r="X718" s="143"/>
      <c r="Y718" s="143"/>
      <c r="Z718" s="143"/>
      <c r="AA718" s="144">
        <f>SUM(AA711:AA717)</f>
        <v>1666280.37</v>
      </c>
      <c r="AB718" s="145">
        <f>AA718/E711</f>
        <v>1.0000002940682451</v>
      </c>
      <c r="AC718" s="136"/>
      <c r="AD718" s="137"/>
      <c r="AE718" s="136"/>
      <c r="AF718" s="126"/>
      <c r="AG718" s="126"/>
    </row>
    <row r="719" spans="1:33" s="52" customFormat="1" ht="15" customHeight="1" x14ac:dyDescent="0.25">
      <c r="A719" s="513">
        <v>80</v>
      </c>
      <c r="B719" s="510" t="s">
        <v>304</v>
      </c>
      <c r="C719" s="516" t="s">
        <v>283</v>
      </c>
      <c r="D719" s="522" t="s">
        <v>884</v>
      </c>
      <c r="E719" s="519">
        <v>2348308.966</v>
      </c>
      <c r="F719" s="132" t="s">
        <v>118</v>
      </c>
      <c r="G719" s="79"/>
      <c r="H719" s="79"/>
      <c r="I719" s="79"/>
      <c r="J719" s="79"/>
      <c r="K719" s="79"/>
      <c r="L719" s="79"/>
      <c r="M719" s="79">
        <v>52776</v>
      </c>
      <c r="N719" s="79"/>
      <c r="O719" s="79"/>
      <c r="P719" s="79"/>
      <c r="Q719" s="79"/>
      <c r="R719" s="79"/>
      <c r="S719" s="79"/>
      <c r="T719" s="79"/>
      <c r="U719" s="79"/>
      <c r="V719" s="79"/>
      <c r="W719" s="79"/>
      <c r="X719" s="79"/>
      <c r="Y719" s="79"/>
      <c r="Z719" s="79"/>
      <c r="AA719" s="261">
        <v>52776</v>
      </c>
      <c r="AB719" s="175"/>
      <c r="AC719" s="136"/>
      <c r="AD719" s="137"/>
      <c r="AE719" s="136"/>
      <c r="AF719" s="126"/>
      <c r="AG719" s="126"/>
    </row>
    <row r="720" spans="1:33" s="52" customFormat="1" x14ac:dyDescent="0.25">
      <c r="A720" s="514"/>
      <c r="B720" s="511"/>
      <c r="C720" s="517"/>
      <c r="D720" s="577"/>
      <c r="E720" s="520"/>
      <c r="F720" s="132" t="s">
        <v>116</v>
      </c>
      <c r="G720" s="79"/>
      <c r="H720" s="79"/>
      <c r="I720" s="79"/>
      <c r="J720" s="79">
        <v>659649</v>
      </c>
      <c r="K720" s="79"/>
      <c r="L720" s="79"/>
      <c r="M720" s="79"/>
      <c r="N720" s="79"/>
      <c r="O720" s="79"/>
      <c r="P720" s="79"/>
      <c r="Q720" s="79"/>
      <c r="R720" s="79"/>
      <c r="S720" s="79"/>
      <c r="T720" s="79"/>
      <c r="U720" s="79"/>
      <c r="V720" s="79"/>
      <c r="W720" s="79"/>
      <c r="X720" s="79"/>
      <c r="Y720" s="79"/>
      <c r="Z720" s="79"/>
      <c r="AA720" s="261">
        <v>659649</v>
      </c>
      <c r="AB720" s="175"/>
      <c r="AC720" s="136"/>
      <c r="AD720" s="137"/>
      <c r="AE720" s="136"/>
      <c r="AF720" s="126"/>
      <c r="AG720" s="126"/>
    </row>
    <row r="721" spans="1:33" s="52" customFormat="1" x14ac:dyDescent="0.25">
      <c r="A721" s="514"/>
      <c r="B721" s="511"/>
      <c r="C721" s="517"/>
      <c r="D721" s="577"/>
      <c r="E721" s="520"/>
      <c r="F721" s="132" t="s">
        <v>171</v>
      </c>
      <c r="G721" s="79"/>
      <c r="H721" s="79"/>
      <c r="I721" s="79"/>
      <c r="J721" s="79"/>
      <c r="K721" s="79"/>
      <c r="L721" s="79"/>
      <c r="M721" s="79"/>
      <c r="N721" s="79"/>
      <c r="O721" s="79"/>
      <c r="P721" s="79"/>
      <c r="Q721" s="79"/>
      <c r="R721" s="79">
        <v>263855</v>
      </c>
      <c r="S721" s="79"/>
      <c r="T721" s="79"/>
      <c r="U721" s="79"/>
      <c r="V721" s="79"/>
      <c r="W721" s="79"/>
      <c r="X721" s="79"/>
      <c r="Y721" s="79"/>
      <c r="Z721" s="79"/>
      <c r="AA721" s="261">
        <v>263855</v>
      </c>
      <c r="AB721" s="175"/>
      <c r="AC721" s="136"/>
      <c r="AD721" s="137"/>
      <c r="AE721" s="136"/>
      <c r="AF721" s="126"/>
      <c r="AG721" s="126"/>
    </row>
    <row r="722" spans="1:33" s="52" customFormat="1" x14ac:dyDescent="0.25">
      <c r="A722" s="515"/>
      <c r="B722" s="512"/>
      <c r="C722" s="518"/>
      <c r="D722" s="578"/>
      <c r="E722" s="521"/>
      <c r="F722" s="132" t="s">
        <v>113</v>
      </c>
      <c r="G722" s="79"/>
      <c r="H722" s="79"/>
      <c r="I722" s="79"/>
      <c r="J722" s="79"/>
      <c r="K722" s="79"/>
      <c r="L722" s="79"/>
      <c r="M722" s="79"/>
      <c r="N722" s="79"/>
      <c r="O722" s="79"/>
      <c r="P722" s="79"/>
      <c r="Q722" s="79"/>
      <c r="R722" s="79"/>
      <c r="S722" s="79"/>
      <c r="T722" s="79"/>
      <c r="U722" s="79"/>
      <c r="V722" s="79"/>
      <c r="W722" s="79">
        <v>39582</v>
      </c>
      <c r="X722" s="79"/>
      <c r="Y722" s="79"/>
      <c r="Z722" s="79"/>
      <c r="AA722" s="261">
        <v>39582</v>
      </c>
      <c r="AB722" s="175"/>
      <c r="AC722" s="136"/>
      <c r="AD722" s="137"/>
      <c r="AE722" s="136"/>
      <c r="AF722" s="126"/>
      <c r="AG722" s="126"/>
    </row>
    <row r="723" spans="1:33" s="52" customFormat="1" x14ac:dyDescent="0.25">
      <c r="A723" s="163"/>
      <c r="B723" s="106"/>
      <c r="C723" s="78"/>
      <c r="D723" s="303"/>
      <c r="E723" s="304"/>
      <c r="F723" s="135" t="s">
        <v>115</v>
      </c>
      <c r="G723" s="79"/>
      <c r="H723" s="79"/>
      <c r="I723" s="79"/>
      <c r="J723" s="79"/>
      <c r="K723" s="79"/>
      <c r="L723" s="79"/>
      <c r="M723" s="79"/>
      <c r="N723" s="79"/>
      <c r="O723" s="79"/>
      <c r="P723" s="79"/>
      <c r="Q723" s="79"/>
      <c r="R723" s="79"/>
      <c r="S723" s="79"/>
      <c r="T723" s="79"/>
      <c r="U723" s="79"/>
      <c r="V723" s="79"/>
      <c r="W723" s="79">
        <v>65969</v>
      </c>
      <c r="X723" s="79"/>
      <c r="Y723" s="79"/>
      <c r="Z723" s="79"/>
      <c r="AA723" s="261">
        <v>65969</v>
      </c>
      <c r="AB723" s="175"/>
      <c r="AC723" s="136"/>
      <c r="AD723" s="137"/>
      <c r="AE723" s="136"/>
      <c r="AF723" s="126"/>
      <c r="AG723" s="126"/>
    </row>
    <row r="724" spans="1:33" s="52" customFormat="1" x14ac:dyDescent="0.25">
      <c r="A724" s="163"/>
      <c r="B724" s="106"/>
      <c r="C724" s="78"/>
      <c r="D724" s="303"/>
      <c r="E724" s="304"/>
      <c r="F724" s="135" t="s">
        <v>131</v>
      </c>
      <c r="G724" s="79"/>
      <c r="H724" s="79"/>
      <c r="I724" s="79"/>
      <c r="J724" s="79"/>
      <c r="K724" s="79"/>
      <c r="L724" s="79"/>
      <c r="M724" s="79"/>
      <c r="N724" s="79"/>
      <c r="O724" s="79"/>
      <c r="P724" s="79"/>
      <c r="Q724" s="79"/>
      <c r="R724" s="79">
        <v>131939</v>
      </c>
      <c r="S724" s="79"/>
      <c r="T724" s="79"/>
      <c r="U724" s="79"/>
      <c r="V724" s="79"/>
      <c r="W724" s="79"/>
      <c r="X724" s="79"/>
      <c r="Y724" s="79"/>
      <c r="Z724" s="79"/>
      <c r="AA724" s="261">
        <v>131939</v>
      </c>
      <c r="AB724" s="175"/>
      <c r="AC724" s="136"/>
      <c r="AD724" s="137"/>
      <c r="AE724" s="136"/>
      <c r="AF724" s="126"/>
      <c r="AG724" s="126"/>
    </row>
    <row r="725" spans="1:33" s="52" customFormat="1" x14ac:dyDescent="0.25">
      <c r="A725" s="163"/>
      <c r="B725" s="106"/>
      <c r="C725" s="78"/>
      <c r="D725" s="303"/>
      <c r="E725" s="304"/>
      <c r="F725" s="135" t="s">
        <v>117</v>
      </c>
      <c r="G725" s="79"/>
      <c r="H725" s="79"/>
      <c r="I725" s="79"/>
      <c r="J725" s="79"/>
      <c r="K725" s="79"/>
      <c r="L725" s="79"/>
      <c r="M725" s="79"/>
      <c r="N725" s="79"/>
      <c r="O725" s="79"/>
      <c r="P725" s="79"/>
      <c r="Q725" s="79">
        <v>395137</v>
      </c>
      <c r="R725" s="79"/>
      <c r="S725" s="79"/>
      <c r="T725" s="79"/>
      <c r="U725" s="79"/>
      <c r="V725" s="79"/>
      <c r="W725" s="79"/>
      <c r="X725" s="79"/>
      <c r="Y725" s="79"/>
      <c r="Z725" s="79"/>
      <c r="AA725" s="261">
        <v>395137</v>
      </c>
      <c r="AB725" s="175"/>
      <c r="AC725" s="136"/>
      <c r="AD725" s="137"/>
      <c r="AE725" s="136"/>
      <c r="AF725" s="126"/>
      <c r="AG725" s="126"/>
    </row>
    <row r="726" spans="1:33" s="52" customFormat="1" x14ac:dyDescent="0.25">
      <c r="A726" s="163"/>
      <c r="B726" s="106"/>
      <c r="C726" s="78"/>
      <c r="D726" s="303"/>
      <c r="E726" s="304"/>
      <c r="F726" s="135" t="s">
        <v>258</v>
      </c>
      <c r="G726" s="79"/>
      <c r="H726" s="79"/>
      <c r="I726" s="79"/>
      <c r="J726" s="79">
        <v>646432</v>
      </c>
      <c r="K726" s="79"/>
      <c r="L726" s="79"/>
      <c r="M726" s="79"/>
      <c r="N726" s="79"/>
      <c r="O726" s="79"/>
      <c r="P726" s="79"/>
      <c r="Q726" s="79">
        <v>346432</v>
      </c>
      <c r="R726" s="79"/>
      <c r="S726" s="79"/>
      <c r="T726" s="79"/>
      <c r="U726" s="79"/>
      <c r="V726" s="79"/>
      <c r="W726" s="79"/>
      <c r="X726" s="79"/>
      <c r="Y726" s="79"/>
      <c r="Z726" s="79"/>
      <c r="AA726" s="261">
        <v>646432</v>
      </c>
      <c r="AB726" s="175"/>
      <c r="AC726" s="136"/>
      <c r="AD726" s="137"/>
      <c r="AE726" s="136"/>
      <c r="AF726" s="126"/>
      <c r="AG726" s="126"/>
    </row>
    <row r="727" spans="1:33" s="52" customFormat="1" x14ac:dyDescent="0.25">
      <c r="A727" s="163"/>
      <c r="B727" s="106"/>
      <c r="C727" s="78"/>
      <c r="D727" s="303"/>
      <c r="E727" s="304"/>
      <c r="F727" s="135" t="s">
        <v>278</v>
      </c>
      <c r="G727" s="79"/>
      <c r="H727" s="79"/>
      <c r="I727" s="79"/>
      <c r="J727" s="79"/>
      <c r="K727" s="79"/>
      <c r="L727" s="79"/>
      <c r="M727" s="79">
        <v>92969</v>
      </c>
      <c r="N727" s="79"/>
      <c r="O727" s="79"/>
      <c r="P727" s="79"/>
      <c r="Q727" s="79"/>
      <c r="R727" s="79"/>
      <c r="S727" s="79"/>
      <c r="T727" s="79">
        <v>92969</v>
      </c>
      <c r="U727" s="79"/>
      <c r="V727" s="79"/>
      <c r="W727" s="79"/>
      <c r="X727" s="79"/>
      <c r="Y727" s="79"/>
      <c r="Z727" s="79"/>
      <c r="AA727" s="261">
        <v>92969</v>
      </c>
      <c r="AB727" s="175"/>
      <c r="AC727" s="136"/>
      <c r="AD727" s="137"/>
      <c r="AE727" s="136"/>
      <c r="AF727" s="126"/>
      <c r="AG727" s="126"/>
    </row>
    <row r="728" spans="1:33" s="52" customFormat="1" x14ac:dyDescent="0.25">
      <c r="A728" s="159"/>
      <c r="B728" s="293" t="s">
        <v>16</v>
      </c>
      <c r="C728" s="281"/>
      <c r="D728" s="24"/>
      <c r="E728" s="24"/>
      <c r="F728" s="184"/>
      <c r="G728" s="143"/>
      <c r="H728" s="143"/>
      <c r="I728" s="143"/>
      <c r="J728" s="143"/>
      <c r="K728" s="143"/>
      <c r="L728" s="143"/>
      <c r="M728" s="143"/>
      <c r="N728" s="143"/>
      <c r="O728" s="143"/>
      <c r="P728" s="143"/>
      <c r="Q728" s="143"/>
      <c r="R728" s="143"/>
      <c r="S728" s="143"/>
      <c r="T728" s="143"/>
      <c r="U728" s="143"/>
      <c r="V728" s="143"/>
      <c r="W728" s="143"/>
      <c r="X728" s="143"/>
      <c r="Y728" s="143"/>
      <c r="Z728" s="143"/>
      <c r="AA728" s="144">
        <f>SUM(AA719:AA727)</f>
        <v>2348308</v>
      </c>
      <c r="AB728" s="145">
        <f>AA728/E719</f>
        <v>0.99999958864016025</v>
      </c>
      <c r="AC728" s="136"/>
      <c r="AD728" s="137"/>
      <c r="AE728" s="136"/>
      <c r="AF728" s="126"/>
      <c r="AG728" s="126"/>
    </row>
    <row r="729" spans="1:33" s="52" customFormat="1" x14ac:dyDescent="0.25">
      <c r="A729" s="513">
        <v>81</v>
      </c>
      <c r="B729" s="510" t="s">
        <v>305</v>
      </c>
      <c r="C729" s="516" t="s">
        <v>306</v>
      </c>
      <c r="D729" s="685" t="s">
        <v>885</v>
      </c>
      <c r="E729" s="613">
        <v>2014666.27</v>
      </c>
      <c r="F729" s="191" t="s">
        <v>21</v>
      </c>
      <c r="G729" s="278"/>
      <c r="H729" s="279"/>
      <c r="I729" s="279"/>
      <c r="J729" s="279"/>
      <c r="K729" s="279"/>
      <c r="L729" s="279"/>
      <c r="M729" s="279">
        <v>600000</v>
      </c>
      <c r="N729" s="279">
        <v>600000</v>
      </c>
      <c r="O729" s="279"/>
      <c r="P729" s="279"/>
      <c r="Q729" s="279"/>
      <c r="R729" s="279"/>
      <c r="S729" s="279"/>
      <c r="T729" s="279"/>
      <c r="U729" s="279">
        <v>100000</v>
      </c>
      <c r="V729" s="279"/>
      <c r="W729" s="279"/>
      <c r="X729" s="279"/>
      <c r="Y729" s="279"/>
      <c r="Z729" s="279"/>
      <c r="AA729" s="279">
        <f>N729+S729</f>
        <v>600000</v>
      </c>
      <c r="AB729" s="175"/>
      <c r="AC729" s="136"/>
      <c r="AD729" s="137"/>
      <c r="AE729" s="136"/>
      <c r="AF729" s="126"/>
      <c r="AG729" s="126"/>
    </row>
    <row r="730" spans="1:33" s="52" customFormat="1" x14ac:dyDescent="0.25">
      <c r="A730" s="514"/>
      <c r="B730" s="511"/>
      <c r="C730" s="517"/>
      <c r="D730" s="704"/>
      <c r="E730" s="614"/>
      <c r="F730" s="191" t="s">
        <v>122</v>
      </c>
      <c r="G730" s="278"/>
      <c r="H730" s="279"/>
      <c r="I730" s="279"/>
      <c r="J730" s="279"/>
      <c r="K730" s="279"/>
      <c r="L730" s="279"/>
      <c r="M730" s="279"/>
      <c r="N730" s="279">
        <v>543727.06000000006</v>
      </c>
      <c r="O730" s="279"/>
      <c r="P730" s="279"/>
      <c r="Q730" s="279"/>
      <c r="R730" s="279"/>
      <c r="S730" s="279"/>
      <c r="T730" s="279"/>
      <c r="U730" s="279"/>
      <c r="V730" s="279"/>
      <c r="W730" s="279"/>
      <c r="X730" s="279"/>
      <c r="Y730" s="279"/>
      <c r="Z730" s="279"/>
      <c r="AA730" s="279">
        <v>543727.06000000006</v>
      </c>
      <c r="AB730" s="175"/>
      <c r="AC730" s="136"/>
      <c r="AD730" s="137"/>
      <c r="AE730" s="136"/>
      <c r="AF730" s="126"/>
      <c r="AG730" s="126"/>
    </row>
    <row r="731" spans="1:33" s="52" customFormat="1" x14ac:dyDescent="0.25">
      <c r="A731" s="515"/>
      <c r="B731" s="512"/>
      <c r="C731" s="518"/>
      <c r="D731" s="705"/>
      <c r="E731" s="615"/>
      <c r="F731" s="191" t="s">
        <v>343</v>
      </c>
      <c r="G731" s="278"/>
      <c r="H731" s="279"/>
      <c r="I731" s="279"/>
      <c r="J731" s="279"/>
      <c r="K731" s="279"/>
      <c r="L731" s="279"/>
      <c r="M731" s="279"/>
      <c r="N731" s="279"/>
      <c r="O731" s="279"/>
      <c r="P731" s="279"/>
      <c r="Q731" s="279"/>
      <c r="R731" s="279"/>
      <c r="S731" s="279"/>
      <c r="T731" s="279"/>
      <c r="U731" s="279"/>
      <c r="V731" s="279"/>
      <c r="W731" s="279">
        <v>504008.96000000002</v>
      </c>
      <c r="X731" s="279"/>
      <c r="Y731" s="279"/>
      <c r="Z731" s="279"/>
      <c r="AA731" s="279">
        <v>504008.96000000002</v>
      </c>
      <c r="AB731" s="175"/>
      <c r="AC731" s="136"/>
      <c r="AD731" s="137"/>
      <c r="AE731" s="136"/>
      <c r="AF731" s="126"/>
      <c r="AG731" s="126"/>
    </row>
    <row r="732" spans="1:33" s="52" customFormat="1" x14ac:dyDescent="0.25">
      <c r="A732" s="177"/>
      <c r="B732" s="105"/>
      <c r="C732" s="80"/>
      <c r="D732" s="284"/>
      <c r="E732" s="33"/>
      <c r="F732" s="305" t="s">
        <v>77</v>
      </c>
      <c r="G732" s="278"/>
      <c r="H732" s="279"/>
      <c r="I732" s="279"/>
      <c r="J732" s="279"/>
      <c r="K732" s="279"/>
      <c r="L732" s="279"/>
      <c r="M732" s="279"/>
      <c r="N732" s="279"/>
      <c r="O732" s="279"/>
      <c r="P732" s="279"/>
      <c r="Q732" s="279"/>
      <c r="R732" s="279"/>
      <c r="S732" s="279"/>
      <c r="T732" s="279"/>
      <c r="U732" s="279"/>
      <c r="V732" s="279"/>
      <c r="W732" s="279"/>
      <c r="X732" s="279">
        <v>201329.69</v>
      </c>
      <c r="Y732" s="279"/>
      <c r="Z732" s="279"/>
      <c r="AA732" s="279">
        <v>201329.69</v>
      </c>
      <c r="AB732" s="175"/>
      <c r="AC732" s="136"/>
      <c r="AD732" s="137"/>
      <c r="AE732" s="136"/>
      <c r="AF732" s="126"/>
      <c r="AG732" s="126"/>
    </row>
    <row r="733" spans="1:33" s="54" customFormat="1" x14ac:dyDescent="0.25">
      <c r="A733" s="177"/>
      <c r="B733" s="105"/>
      <c r="C733" s="80"/>
      <c r="D733" s="284"/>
      <c r="E733" s="33"/>
      <c r="F733" s="282" t="s">
        <v>26</v>
      </c>
      <c r="G733" s="84"/>
      <c r="H733" s="133"/>
      <c r="I733" s="133"/>
      <c r="J733" s="133"/>
      <c r="K733" s="133"/>
      <c r="L733" s="133"/>
      <c r="M733" s="133"/>
      <c r="N733" s="133"/>
      <c r="O733" s="133"/>
      <c r="P733" s="133"/>
      <c r="Q733" s="133"/>
      <c r="R733" s="133"/>
      <c r="S733" s="133"/>
      <c r="T733" s="133"/>
      <c r="U733" s="133"/>
      <c r="V733" s="133"/>
      <c r="W733" s="133"/>
      <c r="X733" s="133"/>
      <c r="Y733" s="133"/>
      <c r="Z733" s="133"/>
      <c r="AA733" s="133"/>
      <c r="AB733" s="175"/>
      <c r="AC733" s="150"/>
      <c r="AD733" s="151"/>
      <c r="AE733" s="150"/>
      <c r="AF733" s="152"/>
      <c r="AG733" s="152"/>
    </row>
    <row r="734" spans="1:33" s="52" customFormat="1" x14ac:dyDescent="0.25">
      <c r="A734" s="179"/>
      <c r="B734" s="180" t="s">
        <v>16</v>
      </c>
      <c r="C734" s="23"/>
      <c r="D734" s="25"/>
      <c r="E734" s="25"/>
      <c r="F734" s="184"/>
      <c r="G734" s="143"/>
      <c r="H734" s="143"/>
      <c r="I734" s="143"/>
      <c r="J734" s="143"/>
      <c r="K734" s="143"/>
      <c r="L734" s="143"/>
      <c r="M734" s="143"/>
      <c r="N734" s="143"/>
      <c r="O734" s="143"/>
      <c r="P734" s="143"/>
      <c r="Q734" s="143"/>
      <c r="R734" s="143"/>
      <c r="S734" s="143"/>
      <c r="T734" s="143"/>
      <c r="U734" s="143"/>
      <c r="V734" s="143"/>
      <c r="W734" s="143"/>
      <c r="X734" s="143"/>
      <c r="Y734" s="143"/>
      <c r="Z734" s="143"/>
      <c r="AA734" s="144">
        <f>SUM(AA729:AA733)</f>
        <v>1849065.71</v>
      </c>
      <c r="AB734" s="145">
        <f>AA734/E729</f>
        <v>0.91780248547070775</v>
      </c>
      <c r="AC734" s="136"/>
      <c r="AD734" s="137"/>
      <c r="AE734" s="136"/>
      <c r="AF734" s="126"/>
      <c r="AG734" s="126"/>
    </row>
    <row r="735" spans="1:33" s="52" customFormat="1" x14ac:dyDescent="0.25">
      <c r="A735" s="513">
        <v>82</v>
      </c>
      <c r="B735" s="510" t="s">
        <v>309</v>
      </c>
      <c r="C735" s="139"/>
      <c r="D735" s="522" t="s">
        <v>887</v>
      </c>
      <c r="E735" s="235"/>
      <c r="F735" s="132" t="s">
        <v>307</v>
      </c>
      <c r="G735" s="79"/>
      <c r="H735" s="79">
        <v>800000</v>
      </c>
      <c r="I735" s="79"/>
      <c r="J735" s="79"/>
      <c r="K735" s="79"/>
      <c r="L735" s="79">
        <v>720000</v>
      </c>
      <c r="M735" s="79"/>
      <c r="N735" s="79"/>
      <c r="O735" s="79"/>
      <c r="P735" s="79"/>
      <c r="Q735" s="79"/>
      <c r="R735" s="79">
        <v>129617</v>
      </c>
      <c r="S735" s="79"/>
      <c r="T735" s="79"/>
      <c r="U735" s="79"/>
      <c r="V735" s="79"/>
      <c r="W735" s="79"/>
      <c r="X735" s="79"/>
      <c r="Y735" s="79"/>
      <c r="Z735" s="79"/>
      <c r="AA735" s="261">
        <v>800000</v>
      </c>
      <c r="AB735" s="175"/>
      <c r="AC735" s="136">
        <v>9</v>
      </c>
      <c r="AD735" s="137">
        <v>670383</v>
      </c>
      <c r="AE735" s="136"/>
      <c r="AF735" s="126"/>
      <c r="AG735" s="126"/>
    </row>
    <row r="736" spans="1:33" s="52" customFormat="1" x14ac:dyDescent="0.25">
      <c r="A736" s="514"/>
      <c r="B736" s="511"/>
      <c r="C736" s="108"/>
      <c r="D736" s="517"/>
      <c r="E736" s="80"/>
      <c r="F736" s="132" t="s">
        <v>308</v>
      </c>
      <c r="G736" s="79"/>
      <c r="H736" s="79"/>
      <c r="I736" s="79"/>
      <c r="J736" s="79">
        <v>365999</v>
      </c>
      <c r="K736" s="79"/>
      <c r="L736" s="79"/>
      <c r="M736" s="79"/>
      <c r="N736" s="79"/>
      <c r="O736" s="79"/>
      <c r="P736" s="79"/>
      <c r="Q736" s="79"/>
      <c r="R736" s="79"/>
      <c r="S736" s="79"/>
      <c r="T736" s="79"/>
      <c r="U736" s="79"/>
      <c r="V736" s="79"/>
      <c r="W736" s="79"/>
      <c r="X736" s="79"/>
      <c r="Y736" s="79"/>
      <c r="Z736" s="79"/>
      <c r="AA736" s="261">
        <v>365999</v>
      </c>
      <c r="AB736" s="175"/>
      <c r="AC736" s="136">
        <v>5</v>
      </c>
      <c r="AD736" s="137">
        <v>322734</v>
      </c>
      <c r="AE736" s="136"/>
      <c r="AF736" s="126"/>
      <c r="AG736" s="126"/>
    </row>
    <row r="737" spans="1:33" s="52" customFormat="1" x14ac:dyDescent="0.25">
      <c r="A737" s="514"/>
      <c r="B737" s="511"/>
      <c r="C737" s="108"/>
      <c r="D737" s="517"/>
      <c r="E737" s="80"/>
      <c r="F737" s="132" t="s">
        <v>43</v>
      </c>
      <c r="G737" s="79"/>
      <c r="H737" s="79"/>
      <c r="I737" s="79"/>
      <c r="J737" s="79">
        <v>455347</v>
      </c>
      <c r="K737" s="79"/>
      <c r="L737" s="79"/>
      <c r="M737" s="79">
        <v>455347</v>
      </c>
      <c r="N737" s="79"/>
      <c r="O737" s="79"/>
      <c r="P737" s="79"/>
      <c r="Q737" s="79"/>
      <c r="R737" s="79"/>
      <c r="S737" s="84"/>
      <c r="T737" s="79">
        <v>73045.73</v>
      </c>
      <c r="U737" s="79"/>
      <c r="V737" s="79"/>
      <c r="W737" s="79"/>
      <c r="X737" s="79"/>
      <c r="Y737" s="79"/>
      <c r="Z737" s="79"/>
      <c r="AA737" s="261">
        <v>455347</v>
      </c>
      <c r="AB737" s="175"/>
      <c r="AC737" s="136">
        <v>15</v>
      </c>
      <c r="AD737" s="137">
        <v>672304.65</v>
      </c>
      <c r="AE737" s="136" t="s">
        <v>1417</v>
      </c>
      <c r="AF737" s="126"/>
      <c r="AG737" s="126"/>
    </row>
    <row r="738" spans="1:33" s="52" customFormat="1" x14ac:dyDescent="0.25">
      <c r="A738" s="514"/>
      <c r="B738" s="511"/>
      <c r="C738" s="108" t="s">
        <v>306</v>
      </c>
      <c r="D738" s="517"/>
      <c r="E738" s="81">
        <v>2078943.31</v>
      </c>
      <c r="F738" s="132" t="s">
        <v>226</v>
      </c>
      <c r="G738" s="79"/>
      <c r="H738" s="79"/>
      <c r="I738" s="79"/>
      <c r="J738" s="79"/>
      <c r="K738" s="79"/>
      <c r="L738" s="79"/>
      <c r="M738" s="79"/>
      <c r="N738" s="79"/>
      <c r="O738" s="79"/>
      <c r="P738" s="79"/>
      <c r="Q738" s="79"/>
      <c r="R738" s="79"/>
      <c r="S738" s="79"/>
      <c r="T738" s="79">
        <v>100000</v>
      </c>
      <c r="U738" s="79"/>
      <c r="V738" s="79"/>
      <c r="W738" s="79"/>
      <c r="X738" s="79"/>
      <c r="Y738" s="79"/>
      <c r="Z738" s="79"/>
      <c r="AA738" s="261">
        <v>100000</v>
      </c>
      <c r="AB738" s="175"/>
      <c r="AC738" s="136"/>
      <c r="AD738" s="137"/>
      <c r="AE738" s="136"/>
      <c r="AF738" s="126"/>
      <c r="AG738" s="126"/>
    </row>
    <row r="739" spans="1:33" s="52" customFormat="1" x14ac:dyDescent="0.25">
      <c r="A739" s="514"/>
      <c r="B739" s="511"/>
      <c r="C739" s="108"/>
      <c r="D739" s="517"/>
      <c r="E739" s="80"/>
      <c r="F739" s="132" t="s">
        <v>310</v>
      </c>
      <c r="G739" s="79"/>
      <c r="H739" s="79"/>
      <c r="I739" s="79"/>
      <c r="J739" s="79"/>
      <c r="K739" s="79"/>
      <c r="L739" s="79"/>
      <c r="M739" s="79"/>
      <c r="N739" s="79"/>
      <c r="O739" s="79"/>
      <c r="P739" s="79"/>
      <c r="Q739" s="79"/>
      <c r="R739" s="79"/>
      <c r="S739" s="79"/>
      <c r="T739" s="79"/>
      <c r="U739" s="79">
        <v>121882</v>
      </c>
      <c r="V739" s="79"/>
      <c r="W739" s="79"/>
      <c r="X739" s="79"/>
      <c r="Y739" s="79"/>
      <c r="Z739" s="79"/>
      <c r="AA739" s="261">
        <v>121882</v>
      </c>
      <c r="AB739" s="175"/>
      <c r="AC739" s="136"/>
      <c r="AD739" s="137"/>
      <c r="AE739" s="136"/>
      <c r="AF739" s="126"/>
      <c r="AG739" s="126"/>
    </row>
    <row r="740" spans="1:33" s="52" customFormat="1" x14ac:dyDescent="0.25">
      <c r="A740" s="514"/>
      <c r="B740" s="511"/>
      <c r="C740" s="108"/>
      <c r="D740" s="517"/>
      <c r="E740" s="80"/>
      <c r="F740" s="132" t="s">
        <v>311</v>
      </c>
      <c r="G740" s="79"/>
      <c r="H740" s="79"/>
      <c r="I740" s="79"/>
      <c r="J740" s="79"/>
      <c r="K740" s="79"/>
      <c r="L740" s="79"/>
      <c r="M740" s="79"/>
      <c r="N740" s="79"/>
      <c r="O740" s="79"/>
      <c r="P740" s="79"/>
      <c r="Q740" s="79"/>
      <c r="R740" s="79"/>
      <c r="S740" s="79"/>
      <c r="T740" s="79">
        <v>50000</v>
      </c>
      <c r="U740" s="79"/>
      <c r="V740" s="79"/>
      <c r="W740" s="79"/>
      <c r="X740" s="79"/>
      <c r="Y740" s="79"/>
      <c r="Z740" s="79"/>
      <c r="AA740" s="261">
        <v>50000</v>
      </c>
      <c r="AB740" s="175"/>
      <c r="AC740" s="136"/>
      <c r="AD740" s="137"/>
      <c r="AE740" s="136"/>
      <c r="AF740" s="126"/>
      <c r="AG740" s="126"/>
    </row>
    <row r="741" spans="1:33" s="52" customFormat="1" x14ac:dyDescent="0.25">
      <c r="A741" s="514"/>
      <c r="B741" s="511"/>
      <c r="C741" s="108"/>
      <c r="D741" s="517"/>
      <c r="E741" s="80"/>
      <c r="F741" s="132" t="s">
        <v>312</v>
      </c>
      <c r="G741" s="79"/>
      <c r="H741" s="79"/>
      <c r="I741" s="79"/>
      <c r="J741" s="79"/>
      <c r="K741" s="79"/>
      <c r="L741" s="79"/>
      <c r="M741" s="79"/>
      <c r="N741" s="79"/>
      <c r="O741" s="79"/>
      <c r="P741" s="79"/>
      <c r="Q741" s="79"/>
      <c r="R741" s="79"/>
      <c r="S741" s="79"/>
      <c r="T741" s="79">
        <v>30000</v>
      </c>
      <c r="U741" s="79"/>
      <c r="V741" s="79"/>
      <c r="W741" s="79"/>
      <c r="X741" s="79"/>
      <c r="Y741" s="79"/>
      <c r="Z741" s="79"/>
      <c r="AA741" s="261">
        <v>30000</v>
      </c>
      <c r="AB741" s="175"/>
      <c r="AC741" s="136"/>
      <c r="AD741" s="137"/>
      <c r="AE741" s="136"/>
      <c r="AF741" s="126"/>
      <c r="AG741" s="126"/>
    </row>
    <row r="742" spans="1:33" s="52" customFormat="1" x14ac:dyDescent="0.25">
      <c r="A742" s="515"/>
      <c r="B742" s="512"/>
      <c r="C742" s="109"/>
      <c r="D742" s="518"/>
      <c r="E742" s="78"/>
      <c r="F742" s="132" t="s">
        <v>64</v>
      </c>
      <c r="G742" s="79"/>
      <c r="H742" s="79"/>
      <c r="I742" s="79"/>
      <c r="J742" s="79"/>
      <c r="K742" s="79"/>
      <c r="L742" s="79"/>
      <c r="M742" s="79"/>
      <c r="N742" s="79"/>
      <c r="O742" s="79"/>
      <c r="P742" s="79"/>
      <c r="Q742" s="79"/>
      <c r="R742" s="79"/>
      <c r="S742" s="79"/>
      <c r="T742" s="79"/>
      <c r="U742" s="79">
        <v>135410</v>
      </c>
      <c r="V742" s="79"/>
      <c r="W742" s="79"/>
      <c r="X742" s="79"/>
      <c r="Y742" s="79"/>
      <c r="Z742" s="79"/>
      <c r="AA742" s="261">
        <v>135410</v>
      </c>
      <c r="AB742" s="175"/>
      <c r="AC742" s="136"/>
      <c r="AD742" s="137"/>
      <c r="AE742" s="136"/>
      <c r="AF742" s="126"/>
      <c r="AG742" s="126"/>
    </row>
    <row r="743" spans="1:33" s="52" customFormat="1" x14ac:dyDescent="0.25">
      <c r="A743" s="177"/>
      <c r="B743" s="105"/>
      <c r="C743" s="80"/>
      <c r="D743" s="32"/>
      <c r="E743" s="32"/>
      <c r="F743" s="135" t="s">
        <v>1372</v>
      </c>
      <c r="G743" s="79"/>
      <c r="H743" s="79"/>
      <c r="I743" s="79"/>
      <c r="J743" s="79"/>
      <c r="K743" s="79"/>
      <c r="L743" s="79"/>
      <c r="M743" s="79"/>
      <c r="N743" s="79"/>
      <c r="O743" s="79"/>
      <c r="P743" s="79"/>
      <c r="Q743" s="79"/>
      <c r="R743" s="79"/>
      <c r="S743" s="79"/>
      <c r="T743" s="79"/>
      <c r="U743" s="79"/>
      <c r="V743" s="79"/>
      <c r="W743" s="79"/>
      <c r="X743" s="79">
        <v>20305</v>
      </c>
      <c r="Y743" s="79"/>
      <c r="Z743" s="79"/>
      <c r="AA743" s="261">
        <v>20305</v>
      </c>
      <c r="AB743" s="175"/>
      <c r="AC743" s="136"/>
      <c r="AD743" s="137"/>
      <c r="AE743" s="136"/>
      <c r="AF743" s="126"/>
      <c r="AG743" s="126"/>
    </row>
    <row r="744" spans="1:33" s="52" customFormat="1" x14ac:dyDescent="0.25">
      <c r="A744" s="181"/>
      <c r="B744" s="182" t="s">
        <v>16</v>
      </c>
      <c r="C744" s="183"/>
      <c r="D744" s="82"/>
      <c r="E744" s="82"/>
      <c r="F744" s="184"/>
      <c r="G744" s="143"/>
      <c r="H744" s="143"/>
      <c r="I744" s="143"/>
      <c r="J744" s="143"/>
      <c r="K744" s="143"/>
      <c r="L744" s="143"/>
      <c r="M744" s="143"/>
      <c r="N744" s="143"/>
      <c r="O744" s="143"/>
      <c r="P744" s="143"/>
      <c r="Q744" s="143"/>
      <c r="R744" s="143"/>
      <c r="S744" s="143"/>
      <c r="T744" s="143"/>
      <c r="U744" s="143"/>
      <c r="V744" s="143"/>
      <c r="W744" s="143"/>
      <c r="X744" s="143"/>
      <c r="Y744" s="143"/>
      <c r="Z744" s="143"/>
      <c r="AA744" s="144">
        <f>SUM(AA735:AA743)</f>
        <v>2078943</v>
      </c>
      <c r="AB744" s="145">
        <f>AA744/E738</f>
        <v>0.9999998508857848</v>
      </c>
      <c r="AC744" s="136"/>
      <c r="AD744" s="137"/>
      <c r="AE744" s="136"/>
      <c r="AF744" s="126"/>
      <c r="AG744" s="126"/>
    </row>
    <row r="745" spans="1:33" s="52" customFormat="1" x14ac:dyDescent="0.25">
      <c r="A745" s="513">
        <v>83</v>
      </c>
      <c r="B745" s="510" t="s">
        <v>314</v>
      </c>
      <c r="C745" s="516" t="s">
        <v>306</v>
      </c>
      <c r="D745" s="522" t="s">
        <v>888</v>
      </c>
      <c r="E745" s="519">
        <v>2161766.8900000006</v>
      </c>
      <c r="F745" s="186" t="s">
        <v>313</v>
      </c>
      <c r="G745" s="278"/>
      <c r="H745" s="279">
        <v>900000</v>
      </c>
      <c r="I745" s="279">
        <v>354049</v>
      </c>
      <c r="J745" s="279"/>
      <c r="K745" s="191">
        <v>167660.07</v>
      </c>
      <c r="L745" s="279"/>
      <c r="M745" s="279"/>
      <c r="N745" s="279">
        <v>102631.07</v>
      </c>
      <c r="O745" s="279"/>
      <c r="P745" s="279"/>
      <c r="Q745" s="279"/>
      <c r="R745" s="279"/>
      <c r="S745" s="279"/>
      <c r="T745" s="279"/>
      <c r="U745" s="279"/>
      <c r="V745" s="279"/>
      <c r="W745" s="279"/>
      <c r="X745" s="279"/>
      <c r="Y745" s="279"/>
      <c r="Z745" s="279"/>
      <c r="AA745" s="279">
        <v>900000</v>
      </c>
      <c r="AB745" s="175"/>
      <c r="AC745" s="136">
        <v>17</v>
      </c>
      <c r="AD745" s="137">
        <v>836148.93</v>
      </c>
      <c r="AE745" s="136" t="s">
        <v>1123</v>
      </c>
      <c r="AF745" s="126"/>
      <c r="AG745" s="126"/>
    </row>
    <row r="746" spans="1:33" s="52" customFormat="1" x14ac:dyDescent="0.25">
      <c r="A746" s="514"/>
      <c r="B746" s="511"/>
      <c r="C746" s="517"/>
      <c r="D746" s="517"/>
      <c r="E746" s="520"/>
      <c r="F746" s="186" t="s">
        <v>53</v>
      </c>
      <c r="G746" s="278"/>
      <c r="H746" s="279">
        <v>49000</v>
      </c>
      <c r="I746" s="279"/>
      <c r="J746" s="279"/>
      <c r="K746" s="279"/>
      <c r="L746" s="279"/>
      <c r="M746" s="279"/>
      <c r="N746" s="279"/>
      <c r="O746" s="279"/>
      <c r="P746" s="279">
        <v>49000</v>
      </c>
      <c r="Q746" s="279"/>
      <c r="R746" s="279"/>
      <c r="S746" s="279"/>
      <c r="T746" s="279"/>
      <c r="U746" s="279"/>
      <c r="V746" s="279"/>
      <c r="W746" s="279"/>
      <c r="X746" s="279"/>
      <c r="Y746" s="279"/>
      <c r="Z746" s="279"/>
      <c r="AA746" s="279">
        <v>49000</v>
      </c>
      <c r="AB746" s="175"/>
      <c r="AC746" s="136"/>
      <c r="AD746" s="137"/>
      <c r="AE746" s="136"/>
      <c r="AF746" s="126"/>
      <c r="AG746" s="126"/>
    </row>
    <row r="747" spans="1:33" s="52" customFormat="1" x14ac:dyDescent="0.25">
      <c r="A747" s="514"/>
      <c r="B747" s="511"/>
      <c r="C747" s="517"/>
      <c r="D747" s="517"/>
      <c r="E747" s="520"/>
      <c r="F747" s="186" t="s">
        <v>25</v>
      </c>
      <c r="G747" s="278"/>
      <c r="H747" s="279">
        <v>344000</v>
      </c>
      <c r="I747" s="279"/>
      <c r="J747" s="279">
        <v>292524</v>
      </c>
      <c r="K747" s="279">
        <v>187394</v>
      </c>
      <c r="L747" s="279"/>
      <c r="M747" s="279"/>
      <c r="N747" s="279"/>
      <c r="O747" s="279"/>
      <c r="P747" s="279"/>
      <c r="Q747" s="279"/>
      <c r="R747" s="279"/>
      <c r="S747" s="279"/>
      <c r="T747" s="279"/>
      <c r="U747" s="279"/>
      <c r="V747" s="279"/>
      <c r="W747" s="279"/>
      <c r="X747" s="279"/>
      <c r="Y747" s="279"/>
      <c r="Z747" s="279"/>
      <c r="AA747" s="279">
        <v>344000</v>
      </c>
      <c r="AB747" s="175"/>
      <c r="AC747" s="136">
        <v>14</v>
      </c>
      <c r="AD747" s="137">
        <v>362671</v>
      </c>
      <c r="AE747" s="136" t="s">
        <v>1124</v>
      </c>
      <c r="AF747" s="126"/>
      <c r="AG747" s="126"/>
    </row>
    <row r="748" spans="1:33" s="52" customFormat="1" x14ac:dyDescent="0.25">
      <c r="A748" s="514"/>
      <c r="B748" s="511"/>
      <c r="C748" s="517"/>
      <c r="D748" s="517"/>
      <c r="E748" s="520"/>
      <c r="F748" s="186" t="s">
        <v>26</v>
      </c>
      <c r="G748" s="278"/>
      <c r="H748" s="279">
        <v>118504</v>
      </c>
      <c r="I748" s="279"/>
      <c r="J748" s="279"/>
      <c r="K748" s="279">
        <v>118504</v>
      </c>
      <c r="L748" s="279"/>
      <c r="M748" s="279"/>
      <c r="N748" s="279"/>
      <c r="O748" s="279"/>
      <c r="P748" s="279"/>
      <c r="Q748" s="279"/>
      <c r="R748" s="279"/>
      <c r="S748" s="279"/>
      <c r="T748" s="279">
        <v>85938</v>
      </c>
      <c r="U748" s="279"/>
      <c r="V748" s="279"/>
      <c r="W748" s="279"/>
      <c r="X748" s="279"/>
      <c r="Y748" s="279"/>
      <c r="Z748" s="279"/>
      <c r="AA748" s="279">
        <v>118504</v>
      </c>
      <c r="AB748" s="175"/>
      <c r="AC748" s="136">
        <v>8</v>
      </c>
      <c r="AD748" s="137">
        <v>65214</v>
      </c>
      <c r="AE748" s="136" t="s">
        <v>1125</v>
      </c>
      <c r="AF748" s="126"/>
      <c r="AG748" s="126"/>
    </row>
    <row r="749" spans="1:33" s="52" customFormat="1" x14ac:dyDescent="0.25">
      <c r="A749" s="514"/>
      <c r="B749" s="511"/>
      <c r="C749" s="517"/>
      <c r="D749" s="517"/>
      <c r="E749" s="520"/>
      <c r="F749" s="186" t="s">
        <v>107</v>
      </c>
      <c r="G749" s="278"/>
      <c r="H749" s="279">
        <v>48420.29</v>
      </c>
      <c r="I749" s="279"/>
      <c r="J749" s="279"/>
      <c r="K749" s="279">
        <v>48420.29</v>
      </c>
      <c r="L749" s="279"/>
      <c r="M749" s="279"/>
      <c r="N749" s="279"/>
      <c r="O749" s="279"/>
      <c r="P749" s="279"/>
      <c r="Q749" s="279"/>
      <c r="R749" s="279"/>
      <c r="S749" s="279"/>
      <c r="T749" s="279"/>
      <c r="U749" s="279"/>
      <c r="V749" s="279"/>
      <c r="W749" s="279"/>
      <c r="X749" s="279"/>
      <c r="Y749" s="279"/>
      <c r="Z749" s="279"/>
      <c r="AA749" s="279">
        <v>48420.29</v>
      </c>
      <c r="AB749" s="175"/>
      <c r="AC749" s="136">
        <v>2</v>
      </c>
      <c r="AD749" s="137">
        <v>96120</v>
      </c>
      <c r="AE749" s="136" t="s">
        <v>1126</v>
      </c>
      <c r="AF749" s="126"/>
      <c r="AG749" s="126"/>
    </row>
    <row r="750" spans="1:33" s="52" customFormat="1" x14ac:dyDescent="0.25">
      <c r="A750" s="514"/>
      <c r="B750" s="511"/>
      <c r="C750" s="517"/>
      <c r="D750" s="517"/>
      <c r="E750" s="520"/>
      <c r="F750" s="186" t="s">
        <v>76</v>
      </c>
      <c r="G750" s="278"/>
      <c r="H750" s="279"/>
      <c r="I750" s="279"/>
      <c r="J750" s="279"/>
      <c r="K750" s="279"/>
      <c r="L750" s="279"/>
      <c r="M750" s="279"/>
      <c r="N750" s="279">
        <v>147000</v>
      </c>
      <c r="O750" s="279"/>
      <c r="P750" s="279"/>
      <c r="Q750" s="279"/>
      <c r="R750" s="279"/>
      <c r="S750" s="279"/>
      <c r="T750" s="279"/>
      <c r="U750" s="279"/>
      <c r="V750" s="279"/>
      <c r="W750" s="279"/>
      <c r="X750" s="279"/>
      <c r="Y750" s="279"/>
      <c r="Z750" s="279"/>
      <c r="AA750" s="279">
        <v>147000</v>
      </c>
      <c r="AB750" s="175"/>
      <c r="AC750" s="136"/>
      <c r="AD750" s="137"/>
      <c r="AE750" s="136"/>
      <c r="AF750" s="126"/>
      <c r="AG750" s="126"/>
    </row>
    <row r="751" spans="1:33" s="52" customFormat="1" x14ac:dyDescent="0.25">
      <c r="A751" s="514"/>
      <c r="B751" s="511"/>
      <c r="C751" s="517"/>
      <c r="D751" s="517"/>
      <c r="E751" s="520"/>
      <c r="F751" s="186" t="s">
        <v>758</v>
      </c>
      <c r="G751" s="278"/>
      <c r="H751" s="279"/>
      <c r="I751" s="279"/>
      <c r="J751" s="279"/>
      <c r="K751" s="279">
        <v>197000</v>
      </c>
      <c r="L751" s="279"/>
      <c r="M751" s="279"/>
      <c r="N751" s="279"/>
      <c r="O751" s="279"/>
      <c r="P751" s="279"/>
      <c r="Q751" s="279"/>
      <c r="R751" s="279"/>
      <c r="S751" s="279">
        <v>197000</v>
      </c>
      <c r="T751" s="279"/>
      <c r="U751" s="279"/>
      <c r="V751" s="279"/>
      <c r="W751" s="279"/>
      <c r="X751" s="279"/>
      <c r="Y751" s="279"/>
      <c r="Z751" s="279"/>
      <c r="AA751" s="279">
        <v>197000</v>
      </c>
      <c r="AB751" s="175"/>
      <c r="AC751" s="136"/>
      <c r="AD751" s="137"/>
      <c r="AE751" s="136"/>
      <c r="AF751" s="126"/>
      <c r="AG751" s="126"/>
    </row>
    <row r="752" spans="1:33" s="52" customFormat="1" x14ac:dyDescent="0.25">
      <c r="A752" s="514"/>
      <c r="B752" s="511"/>
      <c r="C752" s="517"/>
      <c r="D752" s="517"/>
      <c r="E752" s="520"/>
      <c r="F752" s="186" t="s">
        <v>24</v>
      </c>
      <c r="G752" s="278"/>
      <c r="H752" s="279"/>
      <c r="I752" s="279"/>
      <c r="J752" s="279"/>
      <c r="K752" s="279">
        <v>194830.62</v>
      </c>
      <c r="L752" s="279"/>
      <c r="M752" s="279"/>
      <c r="N752" s="279"/>
      <c r="O752" s="279"/>
      <c r="P752" s="279"/>
      <c r="Q752" s="279"/>
      <c r="R752" s="279"/>
      <c r="S752" s="279"/>
      <c r="T752" s="279"/>
      <c r="U752" s="279"/>
      <c r="V752" s="279"/>
      <c r="W752" s="279"/>
      <c r="X752" s="279"/>
      <c r="Y752" s="279"/>
      <c r="Z752" s="279"/>
      <c r="AA752" s="279">
        <v>194830.62</v>
      </c>
      <c r="AB752" s="175"/>
      <c r="AC752" s="136">
        <v>1</v>
      </c>
      <c r="AD752" s="137">
        <v>174580</v>
      </c>
      <c r="AE752" s="136"/>
      <c r="AF752" s="126"/>
      <c r="AG752" s="126"/>
    </row>
    <row r="753" spans="1:33" s="52" customFormat="1" x14ac:dyDescent="0.25">
      <c r="A753" s="514"/>
      <c r="B753" s="511"/>
      <c r="C753" s="517"/>
      <c r="D753" s="517"/>
      <c r="E753" s="520"/>
      <c r="F753" s="186" t="s">
        <v>54</v>
      </c>
      <c r="G753" s="278"/>
      <c r="H753" s="279"/>
      <c r="I753" s="279"/>
      <c r="J753" s="279"/>
      <c r="K753" s="279"/>
      <c r="L753" s="279"/>
      <c r="M753" s="279"/>
      <c r="N753" s="279"/>
      <c r="O753" s="279">
        <v>52011.98</v>
      </c>
      <c r="P753" s="279"/>
      <c r="Q753" s="279"/>
      <c r="R753" s="279"/>
      <c r="S753" s="279"/>
      <c r="T753" s="279"/>
      <c r="U753" s="279"/>
      <c r="V753" s="279"/>
      <c r="W753" s="279"/>
      <c r="X753" s="279"/>
      <c r="Y753" s="279"/>
      <c r="Z753" s="279"/>
      <c r="AA753" s="279">
        <v>52011.98</v>
      </c>
      <c r="AB753" s="175"/>
      <c r="AC753" s="136"/>
      <c r="AD753" s="137"/>
      <c r="AE753" s="136"/>
      <c r="AF753" s="126"/>
      <c r="AG753" s="126"/>
    </row>
    <row r="754" spans="1:33" s="52" customFormat="1" x14ac:dyDescent="0.25">
      <c r="A754" s="514"/>
      <c r="B754" s="511"/>
      <c r="C754" s="517"/>
      <c r="D754" s="517"/>
      <c r="E754" s="520"/>
      <c r="F754" s="186" t="s">
        <v>886</v>
      </c>
      <c r="G754" s="278"/>
      <c r="H754" s="279"/>
      <c r="I754" s="279"/>
      <c r="J754" s="279"/>
      <c r="K754" s="279"/>
      <c r="L754" s="279"/>
      <c r="M754" s="279"/>
      <c r="N754" s="279"/>
      <c r="O754" s="279"/>
      <c r="P754" s="279"/>
      <c r="Q754" s="279"/>
      <c r="R754" s="279"/>
      <c r="S754" s="279">
        <v>111000</v>
      </c>
      <c r="T754" s="279"/>
      <c r="U754" s="279"/>
      <c r="V754" s="279"/>
      <c r="W754" s="279"/>
      <c r="X754" s="279"/>
      <c r="Y754" s="279"/>
      <c r="Z754" s="279"/>
      <c r="AA754" s="279">
        <v>111000</v>
      </c>
      <c r="AB754" s="175"/>
      <c r="AC754" s="136"/>
      <c r="AD754" s="137"/>
      <c r="AE754" s="136"/>
      <c r="AF754" s="126"/>
      <c r="AG754" s="126"/>
    </row>
    <row r="755" spans="1:33" s="52" customFormat="1" x14ac:dyDescent="0.25">
      <c r="A755" s="181"/>
      <c r="B755" s="182" t="s">
        <v>16</v>
      </c>
      <c r="C755" s="183"/>
      <c r="D755" s="82"/>
      <c r="E755" s="82"/>
      <c r="F755" s="184"/>
      <c r="G755" s="143"/>
      <c r="H755" s="143"/>
      <c r="I755" s="143"/>
      <c r="J755" s="143"/>
      <c r="K755" s="143"/>
      <c r="L755" s="143"/>
      <c r="M755" s="143"/>
      <c r="N755" s="143"/>
      <c r="O755" s="143"/>
      <c r="P755" s="143"/>
      <c r="Q755" s="143"/>
      <c r="R755" s="143"/>
      <c r="S755" s="143"/>
      <c r="T755" s="143"/>
      <c r="U755" s="143"/>
      <c r="V755" s="143"/>
      <c r="W755" s="143"/>
      <c r="X755" s="143"/>
      <c r="Y755" s="143"/>
      <c r="Z755" s="143"/>
      <c r="AA755" s="144">
        <f>SUM(AA745:AA754)</f>
        <v>2161766.89</v>
      </c>
      <c r="AB755" s="145">
        <f>AA755/E745</f>
        <v>0.99999999999999978</v>
      </c>
      <c r="AC755" s="136"/>
      <c r="AD755" s="137"/>
      <c r="AE755" s="136"/>
      <c r="AF755" s="126"/>
      <c r="AG755" s="126"/>
    </row>
    <row r="756" spans="1:33" s="52" customFormat="1" x14ac:dyDescent="0.25">
      <c r="A756" s="513">
        <v>84</v>
      </c>
      <c r="B756" s="510" t="s">
        <v>318</v>
      </c>
      <c r="C756" s="516" t="s">
        <v>319</v>
      </c>
      <c r="D756" s="522" t="s">
        <v>851</v>
      </c>
      <c r="E756" s="519">
        <v>987960</v>
      </c>
      <c r="F756" s="132" t="s">
        <v>315</v>
      </c>
      <c r="G756" s="79"/>
      <c r="H756" s="79"/>
      <c r="I756" s="79"/>
      <c r="J756" s="79"/>
      <c r="K756" s="79">
        <v>112777</v>
      </c>
      <c r="L756" s="79"/>
      <c r="M756" s="79"/>
      <c r="N756" s="79"/>
      <c r="O756" s="79"/>
      <c r="P756" s="79"/>
      <c r="Q756" s="79">
        <v>112777</v>
      </c>
      <c r="R756" s="79"/>
      <c r="S756" s="79"/>
      <c r="T756" s="79"/>
      <c r="U756" s="79"/>
      <c r="V756" s="79"/>
      <c r="W756" s="79"/>
      <c r="X756" s="79"/>
      <c r="Y756" s="79"/>
      <c r="Z756" s="79"/>
      <c r="AA756" s="261">
        <f t="shared" ref="AA756:AA763" si="13">SUM(G756:N756)</f>
        <v>112777</v>
      </c>
      <c r="AB756" s="175"/>
      <c r="AC756" s="136"/>
      <c r="AD756" s="137"/>
      <c r="AE756" s="136"/>
      <c r="AF756" s="126"/>
      <c r="AG756" s="126"/>
    </row>
    <row r="757" spans="1:33" s="52" customFormat="1" x14ac:dyDescent="0.25">
      <c r="A757" s="514"/>
      <c r="B757" s="511"/>
      <c r="C757" s="517"/>
      <c r="D757" s="577"/>
      <c r="E757" s="520"/>
      <c r="F757" s="132" t="s">
        <v>316</v>
      </c>
      <c r="G757" s="79"/>
      <c r="H757" s="79"/>
      <c r="I757" s="79"/>
      <c r="J757" s="79">
        <v>180451</v>
      </c>
      <c r="K757" s="79"/>
      <c r="L757" s="79"/>
      <c r="M757" s="79"/>
      <c r="N757" s="79"/>
      <c r="O757" s="79"/>
      <c r="P757" s="79"/>
      <c r="Q757" s="79"/>
      <c r="R757" s="79"/>
      <c r="S757" s="79"/>
      <c r="T757" s="79"/>
      <c r="U757" s="79"/>
      <c r="V757" s="79"/>
      <c r="W757" s="79"/>
      <c r="X757" s="79"/>
      <c r="Y757" s="79"/>
      <c r="Z757" s="79"/>
      <c r="AA757" s="261">
        <f t="shared" si="13"/>
        <v>180451</v>
      </c>
      <c r="AB757" s="175"/>
      <c r="AC757" s="136">
        <v>4</v>
      </c>
      <c r="AD757" s="137">
        <v>160000</v>
      </c>
      <c r="AE757" s="136"/>
      <c r="AF757" s="126"/>
      <c r="AG757" s="126"/>
    </row>
    <row r="758" spans="1:33" s="52" customFormat="1" x14ac:dyDescent="0.25">
      <c r="A758" s="514"/>
      <c r="B758" s="511"/>
      <c r="C758" s="517"/>
      <c r="D758" s="577"/>
      <c r="E758" s="520"/>
      <c r="F758" s="132" t="s">
        <v>317</v>
      </c>
      <c r="G758" s="79"/>
      <c r="H758" s="79"/>
      <c r="I758" s="79"/>
      <c r="J758" s="79">
        <v>225583</v>
      </c>
      <c r="K758" s="79"/>
      <c r="L758" s="79"/>
      <c r="M758" s="79"/>
      <c r="N758" s="79"/>
      <c r="O758" s="79"/>
      <c r="P758" s="79"/>
      <c r="Q758" s="79"/>
      <c r="R758" s="79"/>
      <c r="S758" s="79"/>
      <c r="T758" s="79"/>
      <c r="U758" s="79"/>
      <c r="V758" s="79"/>
      <c r="W758" s="79"/>
      <c r="X758" s="79"/>
      <c r="Y758" s="79"/>
      <c r="Z758" s="79"/>
      <c r="AA758" s="261">
        <f t="shared" si="13"/>
        <v>225583</v>
      </c>
      <c r="AB758" s="175"/>
      <c r="AC758" s="136">
        <v>4</v>
      </c>
      <c r="AD758" s="137">
        <v>220000</v>
      </c>
      <c r="AE758" s="136"/>
      <c r="AF758" s="126"/>
      <c r="AG758" s="126"/>
    </row>
    <row r="759" spans="1:33" s="52" customFormat="1" x14ac:dyDescent="0.25">
      <c r="A759" s="514"/>
      <c r="B759" s="511"/>
      <c r="C759" s="517"/>
      <c r="D759" s="577"/>
      <c r="E759" s="520"/>
      <c r="F759" s="132" t="s">
        <v>320</v>
      </c>
      <c r="G759" s="79"/>
      <c r="H759" s="79"/>
      <c r="I759" s="79"/>
      <c r="J759" s="79"/>
      <c r="K759" s="79">
        <v>33828</v>
      </c>
      <c r="L759" s="79"/>
      <c r="M759" s="79"/>
      <c r="N759" s="79"/>
      <c r="O759" s="79"/>
      <c r="P759" s="79">
        <v>33828</v>
      </c>
      <c r="Q759" s="79"/>
      <c r="R759" s="79"/>
      <c r="S759" s="79"/>
      <c r="T759" s="79"/>
      <c r="U759" s="79"/>
      <c r="V759" s="79"/>
      <c r="W759" s="79"/>
      <c r="X759" s="79"/>
      <c r="Y759" s="79"/>
      <c r="Z759" s="79"/>
      <c r="AA759" s="261">
        <f t="shared" si="13"/>
        <v>33828</v>
      </c>
      <c r="AB759" s="175"/>
      <c r="AC759" s="136"/>
      <c r="AD759" s="137"/>
      <c r="AE759" s="136"/>
      <c r="AF759" s="126"/>
      <c r="AG759" s="126"/>
    </row>
    <row r="760" spans="1:33" s="52" customFormat="1" x14ac:dyDescent="0.25">
      <c r="A760" s="514"/>
      <c r="B760" s="511"/>
      <c r="C760" s="517"/>
      <c r="D760" s="577"/>
      <c r="E760" s="520"/>
      <c r="F760" s="132" t="s">
        <v>77</v>
      </c>
      <c r="G760" s="79"/>
      <c r="H760" s="79"/>
      <c r="I760" s="79"/>
      <c r="J760" s="79"/>
      <c r="K760" s="79">
        <v>90214</v>
      </c>
      <c r="L760" s="79"/>
      <c r="M760" s="79"/>
      <c r="N760" s="79"/>
      <c r="O760" s="79"/>
      <c r="P760" s="79">
        <v>90214</v>
      </c>
      <c r="Q760" s="79"/>
      <c r="R760" s="79"/>
      <c r="S760" s="79"/>
      <c r="T760" s="79"/>
      <c r="U760" s="79"/>
      <c r="V760" s="79"/>
      <c r="W760" s="79"/>
      <c r="X760" s="79"/>
      <c r="Y760" s="79"/>
      <c r="Z760" s="79"/>
      <c r="AA760" s="261">
        <f t="shared" si="13"/>
        <v>90214</v>
      </c>
      <c r="AB760" s="175"/>
      <c r="AC760" s="136"/>
      <c r="AD760" s="137"/>
      <c r="AE760" s="136"/>
      <c r="AF760" s="126"/>
      <c r="AG760" s="126"/>
    </row>
    <row r="761" spans="1:33" s="52" customFormat="1" x14ac:dyDescent="0.25">
      <c r="A761" s="514"/>
      <c r="B761" s="511"/>
      <c r="C761" s="517"/>
      <c r="D761" s="577"/>
      <c r="E761" s="520"/>
      <c r="F761" s="132" t="s">
        <v>321</v>
      </c>
      <c r="G761" s="79"/>
      <c r="H761" s="79"/>
      <c r="I761" s="79"/>
      <c r="J761" s="79"/>
      <c r="K761" s="79">
        <v>142105</v>
      </c>
      <c r="L761" s="79"/>
      <c r="M761" s="79"/>
      <c r="N761" s="79"/>
      <c r="O761" s="79">
        <v>142105</v>
      </c>
      <c r="P761" s="79"/>
      <c r="Q761" s="79"/>
      <c r="R761" s="79"/>
      <c r="S761" s="79"/>
      <c r="T761" s="79"/>
      <c r="U761" s="79"/>
      <c r="V761" s="79"/>
      <c r="W761" s="79"/>
      <c r="X761" s="79"/>
      <c r="Y761" s="79"/>
      <c r="Z761" s="79"/>
      <c r="AA761" s="261">
        <f t="shared" si="13"/>
        <v>142105</v>
      </c>
      <c r="AB761" s="175"/>
      <c r="AC761" s="136"/>
      <c r="AD761" s="137"/>
      <c r="AE761" s="136"/>
      <c r="AF761" s="126"/>
      <c r="AG761" s="126"/>
    </row>
    <row r="762" spans="1:33" s="52" customFormat="1" x14ac:dyDescent="0.25">
      <c r="A762" s="514"/>
      <c r="B762" s="511"/>
      <c r="C762" s="517"/>
      <c r="D762" s="577"/>
      <c r="E762" s="520"/>
      <c r="F762" s="132" t="s">
        <v>322</v>
      </c>
      <c r="G762" s="79"/>
      <c r="H762" s="79"/>
      <c r="I762" s="79"/>
      <c r="J762" s="79"/>
      <c r="K762" s="79">
        <v>135324</v>
      </c>
      <c r="L762" s="79"/>
      <c r="M762" s="79"/>
      <c r="N762" s="79"/>
      <c r="O762" s="79">
        <v>135324</v>
      </c>
      <c r="P762" s="79"/>
      <c r="Q762" s="79"/>
      <c r="R762" s="79"/>
      <c r="S762" s="79"/>
      <c r="T762" s="79"/>
      <c r="U762" s="79"/>
      <c r="V762" s="79"/>
      <c r="W762" s="79"/>
      <c r="X762" s="79"/>
      <c r="Y762" s="79"/>
      <c r="Z762" s="79"/>
      <c r="AA762" s="261">
        <f t="shared" si="13"/>
        <v>135324</v>
      </c>
      <c r="AB762" s="175"/>
      <c r="AC762" s="136"/>
      <c r="AD762" s="137"/>
      <c r="AE762" s="136"/>
      <c r="AF762" s="126"/>
      <c r="AG762" s="126"/>
    </row>
    <row r="763" spans="1:33" s="52" customFormat="1" x14ac:dyDescent="0.25">
      <c r="A763" s="515"/>
      <c r="B763" s="512"/>
      <c r="C763" s="518"/>
      <c r="D763" s="578"/>
      <c r="E763" s="521"/>
      <c r="F763" s="132" t="s">
        <v>323</v>
      </c>
      <c r="G763" s="79"/>
      <c r="H763" s="79"/>
      <c r="I763" s="79"/>
      <c r="J763" s="79"/>
      <c r="K763" s="79">
        <v>67678</v>
      </c>
      <c r="L763" s="79"/>
      <c r="M763" s="79"/>
      <c r="N763" s="79"/>
      <c r="O763" s="79">
        <v>67678</v>
      </c>
      <c r="P763" s="79"/>
      <c r="Q763" s="79"/>
      <c r="R763" s="79"/>
      <c r="S763" s="79"/>
      <c r="T763" s="79"/>
      <c r="U763" s="79"/>
      <c r="V763" s="79"/>
      <c r="W763" s="79"/>
      <c r="X763" s="79"/>
      <c r="Y763" s="79"/>
      <c r="Z763" s="79"/>
      <c r="AA763" s="261">
        <f t="shared" si="13"/>
        <v>67678</v>
      </c>
      <c r="AB763" s="175"/>
      <c r="AC763" s="136"/>
      <c r="AD763" s="137"/>
      <c r="AE763" s="136"/>
      <c r="AF763" s="126"/>
      <c r="AG763" s="126"/>
    </row>
    <row r="764" spans="1:33" s="52" customFormat="1" x14ac:dyDescent="0.25">
      <c r="A764" s="181"/>
      <c r="B764" s="182" t="s">
        <v>16</v>
      </c>
      <c r="C764" s="183"/>
      <c r="D764" s="82"/>
      <c r="E764" s="82"/>
      <c r="F764" s="184"/>
      <c r="G764" s="143"/>
      <c r="H764" s="143"/>
      <c r="I764" s="143"/>
      <c r="J764" s="143"/>
      <c r="K764" s="143"/>
      <c r="L764" s="143"/>
      <c r="M764" s="143"/>
      <c r="N764" s="143"/>
      <c r="O764" s="143"/>
      <c r="P764" s="143"/>
      <c r="Q764" s="143"/>
      <c r="R764" s="143"/>
      <c r="S764" s="143"/>
      <c r="T764" s="143"/>
      <c r="U764" s="143"/>
      <c r="V764" s="143"/>
      <c r="W764" s="143"/>
      <c r="X764" s="143"/>
      <c r="Y764" s="143"/>
      <c r="Z764" s="143"/>
      <c r="AA764" s="144">
        <f>SUM(AA756:AA763)</f>
        <v>987960</v>
      </c>
      <c r="AB764" s="145">
        <f>AA764/E756</f>
        <v>1</v>
      </c>
      <c r="AC764" s="136"/>
      <c r="AD764" s="137"/>
      <c r="AE764" s="136"/>
      <c r="AF764" s="126"/>
      <c r="AG764" s="126"/>
    </row>
    <row r="765" spans="1:33" s="52" customFormat="1" ht="15" customHeight="1" x14ac:dyDescent="0.25">
      <c r="A765" s="513">
        <v>85</v>
      </c>
      <c r="B765" s="510" t="s">
        <v>327</v>
      </c>
      <c r="C765" s="516" t="s">
        <v>319</v>
      </c>
      <c r="D765" s="574" t="s">
        <v>852</v>
      </c>
      <c r="E765" s="519">
        <v>1495339.31</v>
      </c>
      <c r="F765" s="132" t="s">
        <v>315</v>
      </c>
      <c r="G765" s="79"/>
      <c r="H765" s="79"/>
      <c r="I765" s="79"/>
      <c r="J765" s="79"/>
      <c r="K765" s="79"/>
      <c r="L765" s="79"/>
      <c r="M765" s="79"/>
      <c r="N765" s="79"/>
      <c r="O765" s="79"/>
      <c r="P765" s="79"/>
      <c r="Q765" s="79">
        <v>130636.48</v>
      </c>
      <c r="R765" s="79"/>
      <c r="S765" s="79"/>
      <c r="T765" s="79"/>
      <c r="U765" s="79"/>
      <c r="V765" s="79"/>
      <c r="W765" s="79"/>
      <c r="X765" s="79"/>
      <c r="Y765" s="79"/>
      <c r="Z765" s="79"/>
      <c r="AA765" s="261">
        <v>130636.48</v>
      </c>
      <c r="AB765" s="175"/>
      <c r="AC765" s="136"/>
      <c r="AD765" s="137"/>
      <c r="AE765" s="136" t="s">
        <v>771</v>
      </c>
      <c r="AF765" s="126"/>
      <c r="AG765" s="126"/>
    </row>
    <row r="766" spans="1:33" s="52" customFormat="1" x14ac:dyDescent="0.25">
      <c r="A766" s="514"/>
      <c r="B766" s="511"/>
      <c r="C766" s="517"/>
      <c r="D766" s="575"/>
      <c r="E766" s="520"/>
      <c r="F766" s="132" t="s">
        <v>324</v>
      </c>
      <c r="G766" s="79"/>
      <c r="H766" s="79"/>
      <c r="I766" s="79"/>
      <c r="J766" s="79"/>
      <c r="K766" s="79"/>
      <c r="L766" s="79"/>
      <c r="M766" s="79"/>
      <c r="N766" s="79"/>
      <c r="O766" s="79"/>
      <c r="P766" s="79"/>
      <c r="Q766" s="79">
        <v>23611.54</v>
      </c>
      <c r="R766" s="79"/>
      <c r="S766" s="79"/>
      <c r="T766" s="79"/>
      <c r="U766" s="79"/>
      <c r="V766" s="79"/>
      <c r="W766" s="79"/>
      <c r="X766" s="79"/>
      <c r="Y766" s="79"/>
      <c r="Z766" s="79"/>
      <c r="AA766" s="261">
        <v>23611.54</v>
      </c>
      <c r="AB766" s="175"/>
      <c r="AC766" s="136"/>
      <c r="AD766" s="137"/>
      <c r="AE766" s="136" t="s">
        <v>771</v>
      </c>
      <c r="AF766" s="126"/>
      <c r="AG766" s="126"/>
    </row>
    <row r="767" spans="1:33" s="52" customFormat="1" x14ac:dyDescent="0.25">
      <c r="A767" s="514"/>
      <c r="B767" s="511"/>
      <c r="C767" s="517"/>
      <c r="D767" s="575"/>
      <c r="E767" s="520"/>
      <c r="F767" s="132" t="s">
        <v>325</v>
      </c>
      <c r="G767" s="79"/>
      <c r="H767" s="79"/>
      <c r="I767" s="79"/>
      <c r="J767" s="79"/>
      <c r="K767" s="79"/>
      <c r="L767" s="79"/>
      <c r="M767" s="79"/>
      <c r="N767" s="79"/>
      <c r="O767" s="79"/>
      <c r="P767" s="79"/>
      <c r="Q767" s="79">
        <v>47223.09</v>
      </c>
      <c r="R767" s="79"/>
      <c r="S767" s="79"/>
      <c r="T767" s="79"/>
      <c r="U767" s="79"/>
      <c r="V767" s="79"/>
      <c r="W767" s="79"/>
      <c r="X767" s="79"/>
      <c r="Y767" s="79"/>
      <c r="Z767" s="79"/>
      <c r="AA767" s="261">
        <v>47223.09</v>
      </c>
      <c r="AB767" s="175"/>
      <c r="AC767" s="136"/>
      <c r="AD767" s="137"/>
      <c r="AE767" s="136"/>
      <c r="AF767" s="126"/>
      <c r="AG767" s="126"/>
    </row>
    <row r="768" spans="1:33" s="52" customFormat="1" x14ac:dyDescent="0.25">
      <c r="A768" s="514"/>
      <c r="B768" s="511"/>
      <c r="C768" s="517"/>
      <c r="D768" s="575"/>
      <c r="E768" s="520"/>
      <c r="F768" s="132" t="s">
        <v>326</v>
      </c>
      <c r="G768" s="79"/>
      <c r="H768" s="79"/>
      <c r="I768" s="79"/>
      <c r="J768" s="79"/>
      <c r="K768" s="79"/>
      <c r="L768" s="79"/>
      <c r="M768" s="79"/>
      <c r="N768" s="79"/>
      <c r="O768" s="79"/>
      <c r="P768" s="79"/>
      <c r="Q768" s="79">
        <v>157410.28</v>
      </c>
      <c r="R768" s="79"/>
      <c r="S768" s="79"/>
      <c r="T768" s="79"/>
      <c r="U768" s="79"/>
      <c r="V768" s="79"/>
      <c r="W768" s="79"/>
      <c r="X768" s="79"/>
      <c r="Y768" s="79"/>
      <c r="Z768" s="79"/>
      <c r="AA768" s="261">
        <v>157410.28</v>
      </c>
      <c r="AB768" s="175"/>
      <c r="AC768" s="136"/>
      <c r="AD768" s="137"/>
      <c r="AE768" s="136" t="s">
        <v>771</v>
      </c>
      <c r="AF768" s="126"/>
      <c r="AG768" s="126"/>
    </row>
    <row r="769" spans="1:33" s="52" customFormat="1" x14ac:dyDescent="0.25">
      <c r="A769" s="514"/>
      <c r="B769" s="511"/>
      <c r="C769" s="517"/>
      <c r="D769" s="575"/>
      <c r="E769" s="520"/>
      <c r="F769" s="132" t="s">
        <v>317</v>
      </c>
      <c r="G769" s="79"/>
      <c r="H769" s="79"/>
      <c r="I769" s="79">
        <v>314808.23</v>
      </c>
      <c r="J769" s="79"/>
      <c r="K769" s="79"/>
      <c r="L769" s="79"/>
      <c r="M769" s="79"/>
      <c r="N769" s="79"/>
      <c r="O769" s="79"/>
      <c r="P769" s="79">
        <v>157558.23000000001</v>
      </c>
      <c r="Q769" s="79"/>
      <c r="R769" s="79"/>
      <c r="S769" s="79"/>
      <c r="T769" s="79"/>
      <c r="U769" s="79"/>
      <c r="V769" s="79"/>
      <c r="W769" s="79"/>
      <c r="X769" s="79"/>
      <c r="Y769" s="79"/>
      <c r="Z769" s="79"/>
      <c r="AA769" s="261">
        <v>314808.23</v>
      </c>
      <c r="AB769" s="175"/>
      <c r="AC769" s="136">
        <v>1</v>
      </c>
      <c r="AD769" s="137">
        <v>157250</v>
      </c>
      <c r="AE769" s="136" t="s">
        <v>1333</v>
      </c>
      <c r="AF769" s="126"/>
      <c r="AG769" s="126"/>
    </row>
    <row r="770" spans="1:33" s="52" customFormat="1" x14ac:dyDescent="0.25">
      <c r="A770" s="514"/>
      <c r="B770" s="511"/>
      <c r="C770" s="517"/>
      <c r="D770" s="575"/>
      <c r="E770" s="520"/>
      <c r="F770" s="132" t="s">
        <v>328</v>
      </c>
      <c r="G770" s="79"/>
      <c r="H770" s="79"/>
      <c r="I770" s="79">
        <v>78702.06</v>
      </c>
      <c r="J770" s="79"/>
      <c r="K770" s="79"/>
      <c r="L770" s="79"/>
      <c r="M770" s="79"/>
      <c r="N770" s="79"/>
      <c r="O770" s="79"/>
      <c r="P770" s="79"/>
      <c r="Q770" s="79"/>
      <c r="R770" s="79"/>
      <c r="S770" s="79"/>
      <c r="T770" s="79"/>
      <c r="U770" s="79"/>
      <c r="V770" s="79"/>
      <c r="W770" s="79"/>
      <c r="X770" s="79"/>
      <c r="Y770" s="79"/>
      <c r="Z770" s="79"/>
      <c r="AA770" s="261">
        <v>78702.06</v>
      </c>
      <c r="AB770" s="175"/>
      <c r="AC770" s="136">
        <v>2</v>
      </c>
      <c r="AD770" s="137">
        <v>78702</v>
      </c>
      <c r="AE770" s="136"/>
      <c r="AF770" s="126"/>
      <c r="AG770" s="126"/>
    </row>
    <row r="771" spans="1:33" s="52" customFormat="1" x14ac:dyDescent="0.25">
      <c r="A771" s="514"/>
      <c r="B771" s="511"/>
      <c r="C771" s="517"/>
      <c r="D771" s="575"/>
      <c r="E771" s="520"/>
      <c r="F771" s="132" t="s">
        <v>322</v>
      </c>
      <c r="G771" s="79"/>
      <c r="H771" s="79"/>
      <c r="I771" s="79">
        <v>371473.72</v>
      </c>
      <c r="J771" s="79"/>
      <c r="K771" s="79"/>
      <c r="L771" s="79"/>
      <c r="M771" s="79"/>
      <c r="N771" s="79"/>
      <c r="O771" s="79"/>
      <c r="P771" s="79"/>
      <c r="Q771" s="79"/>
      <c r="R771" s="79"/>
      <c r="S771" s="79"/>
      <c r="T771" s="79"/>
      <c r="U771" s="79"/>
      <c r="V771" s="79"/>
      <c r="W771" s="79"/>
      <c r="X771" s="79"/>
      <c r="Y771" s="79"/>
      <c r="Z771" s="79"/>
      <c r="AA771" s="261">
        <v>371473.72</v>
      </c>
      <c r="AB771" s="175"/>
      <c r="AC771" s="136">
        <v>4</v>
      </c>
      <c r="AD771" s="137">
        <v>366532</v>
      </c>
      <c r="AE771" s="136"/>
      <c r="AF771" s="126"/>
      <c r="AG771" s="126"/>
    </row>
    <row r="772" spans="1:33" s="52" customFormat="1" x14ac:dyDescent="0.25">
      <c r="A772" s="514"/>
      <c r="B772" s="511"/>
      <c r="C772" s="517"/>
      <c r="D772" s="575"/>
      <c r="E772" s="520"/>
      <c r="F772" s="132" t="s">
        <v>323</v>
      </c>
      <c r="G772" s="79"/>
      <c r="H772" s="79"/>
      <c r="I772" s="79">
        <v>185736.86</v>
      </c>
      <c r="J772" s="79"/>
      <c r="K772" s="79"/>
      <c r="L772" s="79"/>
      <c r="M772" s="79">
        <v>185736.86</v>
      </c>
      <c r="N772" s="79"/>
      <c r="O772" s="79"/>
      <c r="P772" s="79">
        <v>92869</v>
      </c>
      <c r="Q772" s="79"/>
      <c r="R772" s="79"/>
      <c r="S772" s="79"/>
      <c r="T772" s="79"/>
      <c r="U772" s="79"/>
      <c r="V772" s="79"/>
      <c r="W772" s="79"/>
      <c r="X772" s="79"/>
      <c r="Y772" s="79"/>
      <c r="Z772" s="79"/>
      <c r="AA772" s="261">
        <v>185736.86</v>
      </c>
      <c r="AB772" s="175"/>
      <c r="AC772" s="136">
        <v>1</v>
      </c>
      <c r="AD772" s="137">
        <v>56548</v>
      </c>
      <c r="AE772" s="136" t="s">
        <v>1334</v>
      </c>
      <c r="AF772" s="126"/>
      <c r="AG772" s="126"/>
    </row>
    <row r="773" spans="1:33" s="52" customFormat="1" x14ac:dyDescent="0.25">
      <c r="A773" s="515"/>
      <c r="B773" s="512"/>
      <c r="C773" s="518"/>
      <c r="D773" s="576"/>
      <c r="E773" s="521"/>
      <c r="F773" s="132" t="s">
        <v>329</v>
      </c>
      <c r="G773" s="79"/>
      <c r="H773" s="79"/>
      <c r="I773" s="79"/>
      <c r="J773" s="79"/>
      <c r="K773" s="79"/>
      <c r="L773" s="79"/>
      <c r="M773" s="79"/>
      <c r="N773" s="79"/>
      <c r="O773" s="79"/>
      <c r="P773" s="79"/>
      <c r="Q773" s="79"/>
      <c r="R773" s="79"/>
      <c r="S773" s="79"/>
      <c r="T773" s="79"/>
      <c r="U773" s="79">
        <v>185736.86</v>
      </c>
      <c r="V773" s="79"/>
      <c r="W773" s="79"/>
      <c r="X773" s="79"/>
      <c r="Y773" s="79"/>
      <c r="Z773" s="79"/>
      <c r="AA773" s="261">
        <v>185736.86</v>
      </c>
      <c r="AB773" s="175"/>
      <c r="AC773" s="136"/>
      <c r="AD773" s="137"/>
      <c r="AE773" s="136"/>
      <c r="AF773" s="126"/>
      <c r="AG773" s="126"/>
    </row>
    <row r="774" spans="1:33" s="52" customFormat="1" x14ac:dyDescent="0.25">
      <c r="A774" s="181"/>
      <c r="B774" s="182" t="s">
        <v>16</v>
      </c>
      <c r="C774" s="183"/>
      <c r="D774" s="82"/>
      <c r="E774" s="82"/>
      <c r="F774" s="184"/>
      <c r="G774" s="143"/>
      <c r="H774" s="143"/>
      <c r="I774" s="143"/>
      <c r="J774" s="143"/>
      <c r="K774" s="143"/>
      <c r="L774" s="143"/>
      <c r="M774" s="143"/>
      <c r="N774" s="143"/>
      <c r="O774" s="143"/>
      <c r="P774" s="143"/>
      <c r="Q774" s="143"/>
      <c r="R774" s="143"/>
      <c r="S774" s="143"/>
      <c r="T774" s="143"/>
      <c r="U774" s="143"/>
      <c r="V774" s="143"/>
      <c r="W774" s="143"/>
      <c r="X774" s="143"/>
      <c r="Y774" s="143"/>
      <c r="Z774" s="143"/>
      <c r="AA774" s="144">
        <f>SUM(AA765:AA773)</f>
        <v>1495339.1199999996</v>
      </c>
      <c r="AB774" s="145">
        <f>AA774/E765</f>
        <v>0.99999987293853698</v>
      </c>
      <c r="AC774" s="136"/>
      <c r="AD774" s="137"/>
      <c r="AE774" s="136"/>
      <c r="AF774" s="126"/>
      <c r="AG774" s="126"/>
    </row>
    <row r="775" spans="1:33" s="52" customFormat="1" ht="15" customHeight="1" x14ac:dyDescent="0.25">
      <c r="A775" s="513">
        <v>86</v>
      </c>
      <c r="B775" s="510" t="s">
        <v>334</v>
      </c>
      <c r="C775" s="516" t="s">
        <v>319</v>
      </c>
      <c r="D775" s="574" t="s">
        <v>853</v>
      </c>
      <c r="E775" s="519">
        <v>1869727.31</v>
      </c>
      <c r="F775" s="79" t="s">
        <v>330</v>
      </c>
      <c r="G775" s="79"/>
      <c r="H775" s="79"/>
      <c r="I775" s="79"/>
      <c r="J775" s="79"/>
      <c r="K775" s="79">
        <v>225781</v>
      </c>
      <c r="L775" s="79"/>
      <c r="M775" s="79"/>
      <c r="N775" s="79">
        <v>225781</v>
      </c>
      <c r="O775" s="79"/>
      <c r="P775" s="79"/>
      <c r="Q775" s="79">
        <v>225781</v>
      </c>
      <c r="R775" s="79"/>
      <c r="S775" s="79"/>
      <c r="T775" s="79"/>
      <c r="U775" s="79"/>
      <c r="V775" s="79"/>
      <c r="W775" s="79"/>
      <c r="X775" s="79"/>
      <c r="Y775" s="79"/>
      <c r="Z775" s="79"/>
      <c r="AA775" s="79">
        <v>225781</v>
      </c>
      <c r="AB775" s="175"/>
      <c r="AC775" s="136"/>
      <c r="AD775" s="137"/>
      <c r="AE775" s="136" t="s">
        <v>1335</v>
      </c>
      <c r="AF775" s="126"/>
      <c r="AG775" s="126"/>
    </row>
    <row r="776" spans="1:33" s="52" customFormat="1" x14ac:dyDescent="0.25">
      <c r="A776" s="514"/>
      <c r="B776" s="511"/>
      <c r="C776" s="517"/>
      <c r="D776" s="575"/>
      <c r="E776" s="520"/>
      <c r="F776" s="79" t="s">
        <v>331</v>
      </c>
      <c r="G776" s="79"/>
      <c r="H776" s="79"/>
      <c r="I776" s="79">
        <v>105836</v>
      </c>
      <c r="J776" s="79"/>
      <c r="K776" s="79"/>
      <c r="L776" s="79"/>
      <c r="M776" s="79"/>
      <c r="N776" s="79">
        <v>105836</v>
      </c>
      <c r="O776" s="79"/>
      <c r="P776" s="79"/>
      <c r="Q776" s="79"/>
      <c r="R776" s="79"/>
      <c r="S776" s="79"/>
      <c r="T776" s="79"/>
      <c r="U776" s="79"/>
      <c r="V776" s="79"/>
      <c r="W776" s="79"/>
      <c r="X776" s="79"/>
      <c r="Y776" s="79"/>
      <c r="Z776" s="79"/>
      <c r="AA776" s="79">
        <v>105836</v>
      </c>
      <c r="AB776" s="175"/>
      <c r="AC776" s="136">
        <v>1</v>
      </c>
      <c r="AD776" s="137">
        <v>94079</v>
      </c>
      <c r="AE776" s="136"/>
      <c r="AF776" s="126"/>
      <c r="AG776" s="126"/>
    </row>
    <row r="777" spans="1:33" s="52" customFormat="1" x14ac:dyDescent="0.25">
      <c r="A777" s="514"/>
      <c r="B777" s="511"/>
      <c r="C777" s="517"/>
      <c r="D777" s="575"/>
      <c r="E777" s="520"/>
      <c r="F777" s="79" t="s">
        <v>332</v>
      </c>
      <c r="G777" s="79"/>
      <c r="H777" s="79"/>
      <c r="I777" s="79"/>
      <c r="J777" s="79"/>
      <c r="K777" s="79">
        <v>28223</v>
      </c>
      <c r="L777" s="79"/>
      <c r="M777" s="79"/>
      <c r="N777" s="79">
        <v>28223</v>
      </c>
      <c r="O777" s="79"/>
      <c r="P777" s="79"/>
      <c r="Q777" s="79"/>
      <c r="R777" s="79"/>
      <c r="S777" s="79"/>
      <c r="T777" s="79"/>
      <c r="U777" s="79"/>
      <c r="V777" s="79"/>
      <c r="W777" s="79"/>
      <c r="X777" s="79"/>
      <c r="Y777" s="79"/>
      <c r="Z777" s="79"/>
      <c r="AA777" s="79">
        <v>28223</v>
      </c>
      <c r="AB777" s="175" t="s">
        <v>771</v>
      </c>
      <c r="AC777" s="136">
        <v>1</v>
      </c>
      <c r="AD777" s="137">
        <v>23792.7</v>
      </c>
      <c r="AE777" s="136"/>
      <c r="AF777" s="126"/>
      <c r="AG777" s="126"/>
    </row>
    <row r="778" spans="1:33" s="52" customFormat="1" x14ac:dyDescent="0.25">
      <c r="A778" s="514"/>
      <c r="B778" s="511"/>
      <c r="C778" s="517"/>
      <c r="D778" s="575"/>
      <c r="E778" s="520"/>
      <c r="F778" s="79" t="s">
        <v>333</v>
      </c>
      <c r="G778" s="79"/>
      <c r="H778" s="79"/>
      <c r="I778" s="79"/>
      <c r="J778" s="79">
        <v>169335</v>
      </c>
      <c r="K778" s="79"/>
      <c r="L778" s="79"/>
      <c r="M778" s="79"/>
      <c r="N778" s="79">
        <v>169335</v>
      </c>
      <c r="O778" s="79"/>
      <c r="P778" s="79"/>
      <c r="Q778" s="79"/>
      <c r="R778" s="79"/>
      <c r="S778" s="79"/>
      <c r="T778" s="79"/>
      <c r="U778" s="79"/>
      <c r="V778" s="79"/>
      <c r="W778" s="79"/>
      <c r="X778" s="79"/>
      <c r="Y778" s="79"/>
      <c r="Z778" s="79"/>
      <c r="AA778" s="79">
        <v>169335</v>
      </c>
      <c r="AB778" s="175"/>
      <c r="AC778" s="136">
        <v>4</v>
      </c>
      <c r="AD778" s="137">
        <v>160000</v>
      </c>
      <c r="AE778" s="136"/>
      <c r="AF778" s="126"/>
      <c r="AG778" s="126"/>
    </row>
    <row r="779" spans="1:33" s="52" customFormat="1" x14ac:dyDescent="0.25">
      <c r="A779" s="514"/>
      <c r="B779" s="511"/>
      <c r="C779" s="517"/>
      <c r="D779" s="575"/>
      <c r="E779" s="520"/>
      <c r="F779" s="79" t="s">
        <v>335</v>
      </c>
      <c r="G779" s="79"/>
      <c r="H779" s="79"/>
      <c r="I779" s="79"/>
      <c r="J779" s="79"/>
      <c r="K779" s="79">
        <v>352786</v>
      </c>
      <c r="L779" s="79"/>
      <c r="M779" s="79"/>
      <c r="N779" s="79">
        <v>352786</v>
      </c>
      <c r="O779" s="79"/>
      <c r="P779" s="79"/>
      <c r="Q779" s="79"/>
      <c r="R779" s="79"/>
      <c r="S779" s="79"/>
      <c r="T779" s="79"/>
      <c r="U779" s="79"/>
      <c r="V779" s="79"/>
      <c r="W779" s="79"/>
      <c r="X779" s="79"/>
      <c r="Y779" s="79"/>
      <c r="Z779" s="79"/>
      <c r="AA779" s="79">
        <v>352786</v>
      </c>
      <c r="AB779" s="175"/>
      <c r="AC779" s="136">
        <v>5</v>
      </c>
      <c r="AD779" s="137">
        <v>642023</v>
      </c>
      <c r="AE779" s="136"/>
      <c r="AF779" s="126"/>
      <c r="AG779" s="126"/>
    </row>
    <row r="780" spans="1:33" s="52" customFormat="1" x14ac:dyDescent="0.25">
      <c r="A780" s="514"/>
      <c r="B780" s="511"/>
      <c r="C780" s="517"/>
      <c r="D780" s="575"/>
      <c r="E780" s="520"/>
      <c r="F780" s="79" t="s">
        <v>321</v>
      </c>
      <c r="G780" s="79"/>
      <c r="H780" s="79"/>
      <c r="I780" s="79"/>
      <c r="J780" s="79">
        <v>239894</v>
      </c>
      <c r="K780" s="79"/>
      <c r="L780" s="79"/>
      <c r="M780" s="79"/>
      <c r="N780" s="79">
        <v>239894</v>
      </c>
      <c r="O780" s="79"/>
      <c r="P780" s="79"/>
      <c r="Q780" s="79">
        <v>99894</v>
      </c>
      <c r="R780" s="79"/>
      <c r="S780" s="79"/>
      <c r="T780" s="79"/>
      <c r="U780" s="79"/>
      <c r="V780" s="79"/>
      <c r="W780" s="79"/>
      <c r="X780" s="79"/>
      <c r="Y780" s="79"/>
      <c r="Z780" s="79"/>
      <c r="AA780" s="79">
        <v>239894</v>
      </c>
      <c r="AB780" s="175"/>
      <c r="AC780" s="136">
        <v>2</v>
      </c>
      <c r="AD780" s="137">
        <v>140000</v>
      </c>
      <c r="AE780" s="136"/>
      <c r="AF780" s="126"/>
      <c r="AG780" s="126"/>
    </row>
    <row r="781" spans="1:33" s="52" customFormat="1" x14ac:dyDescent="0.25">
      <c r="A781" s="514"/>
      <c r="B781" s="511"/>
      <c r="C781" s="517"/>
      <c r="D781" s="575"/>
      <c r="E781" s="520"/>
      <c r="F781" s="79" t="s">
        <v>326</v>
      </c>
      <c r="G781" s="79"/>
      <c r="H781" s="79"/>
      <c r="I781" s="79"/>
      <c r="J781" s="79"/>
      <c r="K781" s="79">
        <v>70522</v>
      </c>
      <c r="L781" s="79"/>
      <c r="M781" s="79"/>
      <c r="N781" s="79">
        <v>70522</v>
      </c>
      <c r="O781" s="79"/>
      <c r="P781" s="79"/>
      <c r="Q781" s="79">
        <v>70522</v>
      </c>
      <c r="R781" s="79"/>
      <c r="S781" s="79"/>
      <c r="T781" s="79"/>
      <c r="U781" s="79"/>
      <c r="V781" s="79"/>
      <c r="W781" s="79"/>
      <c r="X781" s="79"/>
      <c r="Y781" s="79"/>
      <c r="Z781" s="79"/>
      <c r="AA781" s="79">
        <v>70522</v>
      </c>
      <c r="AB781" s="175"/>
      <c r="AC781" s="136"/>
      <c r="AD781" s="137"/>
      <c r="AE781" s="136"/>
      <c r="AF781" s="126"/>
      <c r="AG781" s="126"/>
    </row>
    <row r="782" spans="1:33" s="52" customFormat="1" x14ac:dyDescent="0.25">
      <c r="A782" s="514"/>
      <c r="B782" s="511"/>
      <c r="C782" s="517"/>
      <c r="D782" s="575"/>
      <c r="E782" s="520"/>
      <c r="F782" s="79" t="s">
        <v>322</v>
      </c>
      <c r="G782" s="79"/>
      <c r="H782" s="79"/>
      <c r="I782" s="79">
        <v>381010</v>
      </c>
      <c r="J782" s="79"/>
      <c r="K782" s="79"/>
      <c r="L782" s="79"/>
      <c r="M782" s="79"/>
      <c r="N782" s="79">
        <v>381010</v>
      </c>
      <c r="O782" s="79"/>
      <c r="P782" s="79"/>
      <c r="Q782" s="79"/>
      <c r="R782" s="79"/>
      <c r="S782" s="79"/>
      <c r="T782" s="79"/>
      <c r="U782" s="79"/>
      <c r="V782" s="79"/>
      <c r="W782" s="79"/>
      <c r="X782" s="79"/>
      <c r="Y782" s="79"/>
      <c r="Z782" s="79"/>
      <c r="AA782" s="79">
        <v>381010</v>
      </c>
      <c r="AB782" s="175"/>
      <c r="AC782" s="136">
        <v>8</v>
      </c>
      <c r="AD782" s="137">
        <v>373478</v>
      </c>
      <c r="AE782" s="136"/>
      <c r="AF782" s="126"/>
      <c r="AG782" s="126"/>
    </row>
    <row r="783" spans="1:33" s="52" customFormat="1" x14ac:dyDescent="0.25">
      <c r="A783" s="515"/>
      <c r="B783" s="512"/>
      <c r="C783" s="518"/>
      <c r="D783" s="576"/>
      <c r="E783" s="521"/>
      <c r="F783" s="79" t="s">
        <v>323</v>
      </c>
      <c r="G783" s="79"/>
      <c r="H783" s="79"/>
      <c r="I783" s="79">
        <v>296340</v>
      </c>
      <c r="J783" s="79"/>
      <c r="K783" s="79"/>
      <c r="L783" s="79"/>
      <c r="M783" s="79"/>
      <c r="N783" s="79">
        <v>296340</v>
      </c>
      <c r="O783" s="79"/>
      <c r="P783" s="79"/>
      <c r="Q783" s="79"/>
      <c r="R783" s="79"/>
      <c r="S783" s="79"/>
      <c r="T783" s="79"/>
      <c r="U783" s="79"/>
      <c r="V783" s="79"/>
      <c r="W783" s="79"/>
      <c r="X783" s="79"/>
      <c r="Y783" s="79"/>
      <c r="Z783" s="79"/>
      <c r="AA783" s="79">
        <v>296340</v>
      </c>
      <c r="AB783" s="175"/>
      <c r="AC783" s="136">
        <v>4</v>
      </c>
      <c r="AD783" s="137">
        <v>195661</v>
      </c>
      <c r="AE783" s="136"/>
      <c r="AF783" s="126"/>
      <c r="AG783" s="126"/>
    </row>
    <row r="784" spans="1:33" s="52" customFormat="1" x14ac:dyDescent="0.25">
      <c r="A784" s="181"/>
      <c r="B784" s="182" t="s">
        <v>16</v>
      </c>
      <c r="C784" s="183"/>
      <c r="D784" s="82"/>
      <c r="E784" s="82"/>
      <c r="F784" s="184"/>
      <c r="G784" s="143"/>
      <c r="H784" s="143"/>
      <c r="I784" s="143"/>
      <c r="J784" s="143"/>
      <c r="K784" s="143"/>
      <c r="L784" s="143"/>
      <c r="M784" s="143"/>
      <c r="N784" s="143"/>
      <c r="O784" s="143"/>
      <c r="P784" s="143"/>
      <c r="Q784" s="143"/>
      <c r="R784" s="143"/>
      <c r="S784" s="143"/>
      <c r="T784" s="143"/>
      <c r="U784" s="143"/>
      <c r="V784" s="143"/>
      <c r="W784" s="143"/>
      <c r="X784" s="143"/>
      <c r="Y784" s="143"/>
      <c r="Z784" s="143"/>
      <c r="AA784" s="144">
        <f>SUM(AA775:AA783)</f>
        <v>1869727</v>
      </c>
      <c r="AB784" s="145">
        <f>AA784/E775</f>
        <v>0.99999983420042138</v>
      </c>
      <c r="AC784" s="136"/>
      <c r="AD784" s="137"/>
      <c r="AE784" s="136"/>
      <c r="AF784" s="126"/>
      <c r="AG784" s="126"/>
    </row>
    <row r="785" spans="1:33" s="52" customFormat="1" ht="15" customHeight="1" x14ac:dyDescent="0.25">
      <c r="A785" s="513">
        <v>87</v>
      </c>
      <c r="B785" s="510" t="s">
        <v>338</v>
      </c>
      <c r="C785" s="516" t="s">
        <v>339</v>
      </c>
      <c r="D785" s="574" t="s">
        <v>854</v>
      </c>
      <c r="E785" s="622">
        <v>1069076.31</v>
      </c>
      <c r="F785" s="132" t="s">
        <v>321</v>
      </c>
      <c r="G785" s="79"/>
      <c r="H785" s="79"/>
      <c r="I785" s="79"/>
      <c r="J785" s="79">
        <v>205580.6</v>
      </c>
      <c r="K785" s="79"/>
      <c r="L785" s="79"/>
      <c r="M785" s="79"/>
      <c r="N785" s="79"/>
      <c r="O785" s="79"/>
      <c r="P785" s="79"/>
      <c r="Q785" s="79"/>
      <c r="R785" s="79"/>
      <c r="S785" s="79"/>
      <c r="T785" s="79"/>
      <c r="U785" s="79"/>
      <c r="V785" s="79"/>
      <c r="W785" s="79"/>
      <c r="X785" s="79"/>
      <c r="Y785" s="79"/>
      <c r="Z785" s="79"/>
      <c r="AA785" s="261">
        <v>205580.6</v>
      </c>
      <c r="AB785" s="175"/>
      <c r="AC785" s="136">
        <v>3</v>
      </c>
      <c r="AD785" s="137">
        <v>205580</v>
      </c>
      <c r="AE785" s="136" t="s">
        <v>1336</v>
      </c>
      <c r="AF785" s="126"/>
      <c r="AG785" s="126"/>
    </row>
    <row r="786" spans="1:33" s="52" customFormat="1" x14ac:dyDescent="0.25">
      <c r="A786" s="514"/>
      <c r="B786" s="511"/>
      <c r="C786" s="517"/>
      <c r="D786" s="575"/>
      <c r="E786" s="623"/>
      <c r="F786" s="132" t="s">
        <v>322</v>
      </c>
      <c r="G786" s="79"/>
      <c r="H786" s="79"/>
      <c r="I786" s="79"/>
      <c r="J786" s="79">
        <v>102790.31</v>
      </c>
      <c r="K786" s="79"/>
      <c r="L786" s="79"/>
      <c r="M786" s="79"/>
      <c r="N786" s="79"/>
      <c r="O786" s="79"/>
      <c r="P786" s="79">
        <v>27790</v>
      </c>
      <c r="Q786" s="79"/>
      <c r="R786" s="79"/>
      <c r="S786" s="79"/>
      <c r="T786" s="79"/>
      <c r="U786" s="79"/>
      <c r="V786" s="79"/>
      <c r="W786" s="79"/>
      <c r="X786" s="79"/>
      <c r="Y786" s="79"/>
      <c r="Z786" s="79"/>
      <c r="AA786" s="261">
        <v>102790.31</v>
      </c>
      <c r="AB786" s="175"/>
      <c r="AC786" s="136">
        <v>1</v>
      </c>
      <c r="AD786" s="137">
        <v>75000</v>
      </c>
      <c r="AE786" s="136" t="s">
        <v>1337</v>
      </c>
      <c r="AF786" s="126"/>
      <c r="AG786" s="126"/>
    </row>
    <row r="787" spans="1:33" s="52" customFormat="1" x14ac:dyDescent="0.25">
      <c r="A787" s="514"/>
      <c r="B787" s="511"/>
      <c r="C787" s="517"/>
      <c r="D787" s="575"/>
      <c r="E787" s="623"/>
      <c r="F787" s="132" t="s">
        <v>323</v>
      </c>
      <c r="G787" s="79"/>
      <c r="H787" s="79"/>
      <c r="I787" s="79"/>
      <c r="J787" s="79">
        <v>71953.210000000006</v>
      </c>
      <c r="K787" s="79"/>
      <c r="L787" s="79"/>
      <c r="M787" s="79"/>
      <c r="N787" s="79"/>
      <c r="O787" s="79"/>
      <c r="P787" s="79"/>
      <c r="Q787" s="79"/>
      <c r="R787" s="79"/>
      <c r="S787" s="79"/>
      <c r="T787" s="79"/>
      <c r="U787" s="79"/>
      <c r="V787" s="79"/>
      <c r="W787" s="79"/>
      <c r="X787" s="79"/>
      <c r="Y787" s="79"/>
      <c r="Z787" s="79"/>
      <c r="AA787" s="261">
        <v>71953.210000000006</v>
      </c>
      <c r="AB787" s="175"/>
      <c r="AC787" s="136"/>
      <c r="AD787" s="137"/>
      <c r="AE787" s="136" t="s">
        <v>1338</v>
      </c>
      <c r="AF787" s="126"/>
      <c r="AG787" s="126"/>
    </row>
    <row r="788" spans="1:33" s="52" customFormat="1" x14ac:dyDescent="0.25">
      <c r="A788" s="514"/>
      <c r="B788" s="511"/>
      <c r="C788" s="517"/>
      <c r="D788" s="575"/>
      <c r="E788" s="623"/>
      <c r="F788" s="132" t="s">
        <v>341</v>
      </c>
      <c r="G788" s="79"/>
      <c r="H788" s="79"/>
      <c r="I788" s="79"/>
      <c r="J788" s="79"/>
      <c r="K788" s="79"/>
      <c r="L788" s="79"/>
      <c r="M788" s="79">
        <v>205594.55</v>
      </c>
      <c r="N788" s="79"/>
      <c r="O788" s="79"/>
      <c r="P788" s="79">
        <v>40000</v>
      </c>
      <c r="Q788" s="79">
        <v>165595</v>
      </c>
      <c r="R788" s="79"/>
      <c r="S788" s="79"/>
      <c r="T788" s="79"/>
      <c r="U788" s="79"/>
      <c r="V788" s="79"/>
      <c r="W788" s="79"/>
      <c r="X788" s="79"/>
      <c r="Y788" s="79"/>
      <c r="Z788" s="79"/>
      <c r="AA788" s="261">
        <v>205594.55</v>
      </c>
      <c r="AB788" s="175"/>
      <c r="AC788" s="136"/>
      <c r="AD788" s="137"/>
      <c r="AE788" s="136" t="s">
        <v>1339</v>
      </c>
      <c r="AF788" s="126"/>
      <c r="AG788" s="126"/>
    </row>
    <row r="789" spans="1:33" s="52" customFormat="1" x14ac:dyDescent="0.25">
      <c r="A789" s="514"/>
      <c r="B789" s="511"/>
      <c r="C789" s="517"/>
      <c r="D789" s="575"/>
      <c r="E789" s="623"/>
      <c r="F789" s="132" t="s">
        <v>336</v>
      </c>
      <c r="G789" s="79"/>
      <c r="H789" s="79"/>
      <c r="I789" s="79"/>
      <c r="J789" s="79"/>
      <c r="K789" s="79"/>
      <c r="L789" s="79"/>
      <c r="M789" s="79">
        <v>164475.64000000001</v>
      </c>
      <c r="N789" s="79"/>
      <c r="O789" s="79"/>
      <c r="P789" s="79">
        <v>80000</v>
      </c>
      <c r="Q789" s="79">
        <v>84476</v>
      </c>
      <c r="R789" s="79"/>
      <c r="S789" s="79"/>
      <c r="T789" s="79"/>
      <c r="U789" s="79"/>
      <c r="V789" s="79"/>
      <c r="W789" s="79"/>
      <c r="X789" s="79"/>
      <c r="Y789" s="79"/>
      <c r="Z789" s="79"/>
      <c r="AA789" s="261">
        <v>164475.64000000001</v>
      </c>
      <c r="AB789" s="175"/>
      <c r="AC789" s="136"/>
      <c r="AD789" s="137"/>
      <c r="AE789" s="136" t="s">
        <v>1339</v>
      </c>
      <c r="AF789" s="126"/>
      <c r="AG789" s="126"/>
    </row>
    <row r="790" spans="1:33" s="52" customFormat="1" x14ac:dyDescent="0.25">
      <c r="A790" s="514"/>
      <c r="B790" s="511"/>
      <c r="C790" s="517"/>
      <c r="D790" s="575"/>
      <c r="E790" s="623"/>
      <c r="F790" s="132" t="s">
        <v>320</v>
      </c>
      <c r="G790" s="79"/>
      <c r="H790" s="79"/>
      <c r="I790" s="79"/>
      <c r="J790" s="79"/>
      <c r="K790" s="79"/>
      <c r="L790" s="79"/>
      <c r="M790" s="79">
        <v>30845.84</v>
      </c>
      <c r="N790" s="79"/>
      <c r="O790" s="79"/>
      <c r="P790" s="79">
        <v>15000</v>
      </c>
      <c r="Q790" s="79">
        <v>15846</v>
      </c>
      <c r="R790" s="79"/>
      <c r="S790" s="79"/>
      <c r="T790" s="79"/>
      <c r="U790" s="79"/>
      <c r="V790" s="79"/>
      <c r="W790" s="79"/>
      <c r="X790" s="79"/>
      <c r="Y790" s="79"/>
      <c r="Z790" s="79"/>
      <c r="AA790" s="261">
        <v>30845.84</v>
      </c>
      <c r="AB790" s="175"/>
      <c r="AC790" s="136"/>
      <c r="AD790" s="137"/>
      <c r="AE790" s="136" t="s">
        <v>1339</v>
      </c>
      <c r="AF790" s="126"/>
      <c r="AG790" s="126"/>
    </row>
    <row r="791" spans="1:33" s="52" customFormat="1" x14ac:dyDescent="0.25">
      <c r="A791" s="514"/>
      <c r="B791" s="511"/>
      <c r="C791" s="517"/>
      <c r="D791" s="575"/>
      <c r="E791" s="623"/>
      <c r="F791" s="132" t="s">
        <v>340</v>
      </c>
      <c r="G791" s="79"/>
      <c r="H791" s="79"/>
      <c r="I791" s="79"/>
      <c r="J791" s="79"/>
      <c r="K791" s="79"/>
      <c r="L791" s="79"/>
      <c r="M791" s="79">
        <v>82255.56</v>
      </c>
      <c r="N791" s="79"/>
      <c r="O791" s="79"/>
      <c r="P791" s="79">
        <v>82256</v>
      </c>
      <c r="Q791" s="79"/>
      <c r="R791" s="79"/>
      <c r="S791" s="79"/>
      <c r="T791" s="79"/>
      <c r="U791" s="79"/>
      <c r="V791" s="79"/>
      <c r="W791" s="79"/>
      <c r="X791" s="79"/>
      <c r="Y791" s="79"/>
      <c r="Z791" s="79"/>
      <c r="AA791" s="261">
        <v>82255.56</v>
      </c>
      <c r="AB791" s="175"/>
      <c r="AC791" s="136"/>
      <c r="AD791" s="137"/>
      <c r="AE791" s="136" t="s">
        <v>1339</v>
      </c>
      <c r="AF791" s="126"/>
      <c r="AG791" s="126"/>
    </row>
    <row r="792" spans="1:33" s="52" customFormat="1" x14ac:dyDescent="0.25">
      <c r="A792" s="515"/>
      <c r="B792" s="512"/>
      <c r="C792" s="518"/>
      <c r="D792" s="576"/>
      <c r="E792" s="624"/>
      <c r="F792" s="132" t="s">
        <v>337</v>
      </c>
      <c r="G792" s="79"/>
      <c r="H792" s="79"/>
      <c r="I792" s="79"/>
      <c r="J792" s="79"/>
      <c r="K792" s="79"/>
      <c r="L792" s="79"/>
      <c r="M792" s="79">
        <v>205580.6</v>
      </c>
      <c r="N792" s="79"/>
      <c r="O792" s="79"/>
      <c r="P792" s="79">
        <v>70000</v>
      </c>
      <c r="Q792" s="79">
        <v>135581</v>
      </c>
      <c r="R792" s="79"/>
      <c r="S792" s="79"/>
      <c r="T792" s="79"/>
      <c r="U792" s="79"/>
      <c r="V792" s="79"/>
      <c r="W792" s="79"/>
      <c r="X792" s="79"/>
      <c r="Y792" s="79"/>
      <c r="Z792" s="79"/>
      <c r="AA792" s="261">
        <v>205580.6</v>
      </c>
      <c r="AB792" s="175"/>
      <c r="AC792" s="136"/>
      <c r="AD792" s="137"/>
      <c r="AE792" s="136" t="s">
        <v>1339</v>
      </c>
      <c r="AF792" s="126"/>
      <c r="AG792" s="126"/>
    </row>
    <row r="793" spans="1:33" s="52" customFormat="1" x14ac:dyDescent="0.25">
      <c r="A793" s="181"/>
      <c r="B793" s="182" t="s">
        <v>16</v>
      </c>
      <c r="C793" s="183"/>
      <c r="D793" s="82"/>
      <c r="E793" s="82"/>
      <c r="F793" s="184"/>
      <c r="G793" s="143"/>
      <c r="H793" s="143"/>
      <c r="I793" s="143"/>
      <c r="J793" s="143"/>
      <c r="K793" s="143"/>
      <c r="L793" s="143"/>
      <c r="M793" s="143"/>
      <c r="N793" s="143"/>
      <c r="O793" s="143"/>
      <c r="P793" s="143"/>
      <c r="Q793" s="143"/>
      <c r="R793" s="143"/>
      <c r="S793" s="143"/>
      <c r="T793" s="143"/>
      <c r="U793" s="143"/>
      <c r="V793" s="143"/>
      <c r="W793" s="143"/>
      <c r="X793" s="143"/>
      <c r="Y793" s="143"/>
      <c r="Z793" s="143"/>
      <c r="AA793" s="144">
        <f>SUM(AA785:AA792)</f>
        <v>1069076.31</v>
      </c>
      <c r="AB793" s="145">
        <f>AA793/E785</f>
        <v>1</v>
      </c>
      <c r="AC793" s="136"/>
      <c r="AD793" s="137"/>
      <c r="AE793" s="136"/>
      <c r="AF793" s="126"/>
      <c r="AG793" s="126"/>
    </row>
    <row r="794" spans="1:33" s="52" customFormat="1" x14ac:dyDescent="0.25">
      <c r="A794" s="513">
        <v>88</v>
      </c>
      <c r="B794" s="510" t="s">
        <v>342</v>
      </c>
      <c r="C794" s="516" t="s">
        <v>339</v>
      </c>
      <c r="D794" s="574" t="s">
        <v>855</v>
      </c>
      <c r="E794" s="519">
        <v>1653048.25</v>
      </c>
      <c r="F794" s="132" t="s">
        <v>81</v>
      </c>
      <c r="G794" s="79"/>
      <c r="H794" s="79"/>
      <c r="I794" s="79">
        <v>487048.25</v>
      </c>
      <c r="J794" s="79"/>
      <c r="K794" s="79"/>
      <c r="L794" s="79"/>
      <c r="M794" s="79"/>
      <c r="N794" s="79"/>
      <c r="O794" s="79"/>
      <c r="P794" s="79"/>
      <c r="Q794" s="79">
        <v>188090</v>
      </c>
      <c r="R794" s="79"/>
      <c r="S794" s="79"/>
      <c r="T794" s="79"/>
      <c r="U794" s="79"/>
      <c r="V794" s="79"/>
      <c r="W794" s="79"/>
      <c r="X794" s="79"/>
      <c r="Y794" s="79"/>
      <c r="Z794" s="79"/>
      <c r="AA794" s="261">
        <v>487048.25</v>
      </c>
      <c r="AB794" s="175"/>
      <c r="AC794" s="136">
        <v>4</v>
      </c>
      <c r="AD794" s="137">
        <v>380122.75</v>
      </c>
      <c r="AE794" s="136" t="s">
        <v>1521</v>
      </c>
      <c r="AF794" s="126"/>
      <c r="AG794" s="126"/>
    </row>
    <row r="795" spans="1:33" s="52" customFormat="1" x14ac:dyDescent="0.25">
      <c r="A795" s="514"/>
      <c r="B795" s="511"/>
      <c r="C795" s="517"/>
      <c r="D795" s="575"/>
      <c r="E795" s="520"/>
      <c r="F795" s="132" t="s">
        <v>53</v>
      </c>
      <c r="G795" s="79"/>
      <c r="H795" s="79"/>
      <c r="I795" s="79">
        <v>700000</v>
      </c>
      <c r="J795" s="79"/>
      <c r="K795" s="79"/>
      <c r="L795" s="79"/>
      <c r="M795" s="79"/>
      <c r="N795" s="79"/>
      <c r="O795" s="79"/>
      <c r="P795" s="79"/>
      <c r="Q795" s="79">
        <v>99867</v>
      </c>
      <c r="R795" s="79"/>
      <c r="S795" s="79"/>
      <c r="T795" s="79"/>
      <c r="U795" s="79"/>
      <c r="V795" s="79"/>
      <c r="W795" s="79"/>
      <c r="X795" s="79"/>
      <c r="Y795" s="79"/>
      <c r="Z795" s="79"/>
      <c r="AA795" s="261">
        <v>700000</v>
      </c>
      <c r="AB795" s="175"/>
      <c r="AC795" s="136">
        <v>12</v>
      </c>
      <c r="AD795" s="137">
        <v>690744</v>
      </c>
      <c r="AE795" s="136" t="s">
        <v>1522</v>
      </c>
      <c r="AF795" s="126"/>
      <c r="AG795" s="126"/>
    </row>
    <row r="796" spans="1:33" s="52" customFormat="1" x14ac:dyDescent="0.25">
      <c r="A796" s="514"/>
      <c r="B796" s="511"/>
      <c r="C796" s="517"/>
      <c r="D796" s="575"/>
      <c r="E796" s="520"/>
      <c r="F796" s="132" t="s">
        <v>54</v>
      </c>
      <c r="G796" s="79"/>
      <c r="H796" s="79"/>
      <c r="I796" s="79">
        <v>80000</v>
      </c>
      <c r="J796" s="79"/>
      <c r="K796" s="79"/>
      <c r="L796" s="79"/>
      <c r="M796" s="79"/>
      <c r="N796" s="79"/>
      <c r="O796" s="79"/>
      <c r="P796" s="79"/>
      <c r="Q796" s="79"/>
      <c r="R796" s="79"/>
      <c r="S796" s="79"/>
      <c r="T796" s="79"/>
      <c r="U796" s="79"/>
      <c r="V796" s="79"/>
      <c r="W796" s="79"/>
      <c r="X796" s="79"/>
      <c r="Y796" s="79"/>
      <c r="Z796" s="79"/>
      <c r="AA796" s="261">
        <v>80000</v>
      </c>
      <c r="AB796" s="175"/>
      <c r="AC796" s="136">
        <v>2</v>
      </c>
      <c r="AD796" s="137">
        <v>76923</v>
      </c>
      <c r="AE796" s="136" t="s">
        <v>1523</v>
      </c>
      <c r="AF796" s="126"/>
      <c r="AG796" s="126"/>
    </row>
    <row r="797" spans="1:33" s="52" customFormat="1" x14ac:dyDescent="0.25">
      <c r="A797" s="514"/>
      <c r="B797" s="511"/>
      <c r="C797" s="517"/>
      <c r="D797" s="575"/>
      <c r="E797" s="520"/>
      <c r="F797" s="132" t="s">
        <v>82</v>
      </c>
      <c r="G797" s="79"/>
      <c r="H797" s="79"/>
      <c r="I797" s="79"/>
      <c r="J797" s="79">
        <v>240000</v>
      </c>
      <c r="K797" s="79"/>
      <c r="L797" s="79"/>
      <c r="M797" s="79"/>
      <c r="N797" s="79"/>
      <c r="O797" s="79"/>
      <c r="P797" s="79"/>
      <c r="Q797" s="79">
        <v>40000</v>
      </c>
      <c r="R797" s="79"/>
      <c r="S797" s="79"/>
      <c r="T797" s="79"/>
      <c r="U797" s="79"/>
      <c r="V797" s="79"/>
      <c r="W797" s="79"/>
      <c r="X797" s="79"/>
      <c r="Y797" s="79"/>
      <c r="Z797" s="79"/>
      <c r="AA797" s="261">
        <v>240000</v>
      </c>
      <c r="AB797" s="175"/>
      <c r="AC797" s="136">
        <v>6</v>
      </c>
      <c r="AD797" s="137">
        <v>240000</v>
      </c>
      <c r="AE797" s="136" t="s">
        <v>1484</v>
      </c>
      <c r="AF797" s="126"/>
      <c r="AG797" s="126"/>
    </row>
    <row r="798" spans="1:33" s="52" customFormat="1" x14ac:dyDescent="0.25">
      <c r="A798" s="514"/>
      <c r="B798" s="511"/>
      <c r="C798" s="517"/>
      <c r="D798" s="575"/>
      <c r="E798" s="520"/>
      <c r="F798" s="132" t="s">
        <v>343</v>
      </c>
      <c r="G798" s="79"/>
      <c r="H798" s="79"/>
      <c r="I798" s="79"/>
      <c r="J798" s="79">
        <v>100000</v>
      </c>
      <c r="K798" s="79"/>
      <c r="L798" s="79"/>
      <c r="M798" s="79"/>
      <c r="N798" s="79"/>
      <c r="O798" s="79"/>
      <c r="P798" s="79"/>
      <c r="Q798" s="79"/>
      <c r="R798" s="79"/>
      <c r="S798" s="79"/>
      <c r="T798" s="79"/>
      <c r="U798" s="79"/>
      <c r="V798" s="79"/>
      <c r="W798" s="79"/>
      <c r="X798" s="79"/>
      <c r="Y798" s="79"/>
      <c r="Z798" s="79"/>
      <c r="AA798" s="261">
        <v>100000</v>
      </c>
      <c r="AB798" s="175"/>
      <c r="AC798" s="136">
        <v>1</v>
      </c>
      <c r="AD798" s="137">
        <v>99999</v>
      </c>
      <c r="AE798" s="136" t="s">
        <v>1440</v>
      </c>
      <c r="AF798" s="126"/>
      <c r="AG798" s="126"/>
    </row>
    <row r="799" spans="1:33" s="52" customFormat="1" x14ac:dyDescent="0.25">
      <c r="A799" s="514"/>
      <c r="B799" s="511"/>
      <c r="C799" s="517"/>
      <c r="D799" s="575"/>
      <c r="E799" s="520"/>
      <c r="F799" s="132" t="s">
        <v>77</v>
      </c>
      <c r="G799" s="79"/>
      <c r="H799" s="79"/>
      <c r="I799" s="79"/>
      <c r="J799" s="79">
        <v>30000</v>
      </c>
      <c r="K799" s="79"/>
      <c r="L799" s="79"/>
      <c r="M799" s="79"/>
      <c r="N799" s="79"/>
      <c r="O799" s="79"/>
      <c r="P799" s="79"/>
      <c r="Q799" s="79">
        <v>30000</v>
      </c>
      <c r="R799" s="79"/>
      <c r="S799" s="79"/>
      <c r="T799" s="79"/>
      <c r="U799" s="79"/>
      <c r="V799" s="79"/>
      <c r="W799" s="79"/>
      <c r="X799" s="79"/>
      <c r="Y799" s="79"/>
      <c r="Z799" s="79"/>
      <c r="AA799" s="261">
        <v>30000</v>
      </c>
      <c r="AB799" s="175"/>
      <c r="AC799" s="136"/>
      <c r="AD799" s="137"/>
      <c r="AE799" s="136"/>
      <c r="AF799" s="126"/>
      <c r="AG799" s="126"/>
    </row>
    <row r="800" spans="1:33" s="52" customFormat="1" x14ac:dyDescent="0.25">
      <c r="A800" s="515"/>
      <c r="B800" s="512"/>
      <c r="C800" s="518"/>
      <c r="D800" s="576"/>
      <c r="E800" s="521"/>
      <c r="F800" s="132" t="s">
        <v>218</v>
      </c>
      <c r="G800" s="79"/>
      <c r="H800" s="79"/>
      <c r="I800" s="79"/>
      <c r="J800" s="79">
        <v>6000</v>
      </c>
      <c r="K800" s="79"/>
      <c r="L800" s="79"/>
      <c r="M800" s="79"/>
      <c r="N800" s="79"/>
      <c r="O800" s="79"/>
      <c r="P800" s="79"/>
      <c r="Q800" s="79">
        <v>6000</v>
      </c>
      <c r="R800" s="79"/>
      <c r="S800" s="79"/>
      <c r="T800" s="79"/>
      <c r="U800" s="79"/>
      <c r="V800" s="79"/>
      <c r="W800" s="79"/>
      <c r="X800" s="79"/>
      <c r="Y800" s="79"/>
      <c r="Z800" s="79"/>
      <c r="AA800" s="261">
        <v>6000</v>
      </c>
      <c r="AB800" s="175"/>
      <c r="AC800" s="136"/>
      <c r="AD800" s="137"/>
      <c r="AE800" s="136"/>
      <c r="AF800" s="126"/>
      <c r="AG800" s="126"/>
    </row>
    <row r="801" spans="1:33" s="52" customFormat="1" x14ac:dyDescent="0.25">
      <c r="A801" s="163"/>
      <c r="B801" s="106"/>
      <c r="C801" s="78"/>
      <c r="D801" s="306"/>
      <c r="E801" s="307"/>
      <c r="F801" s="135" t="s">
        <v>107</v>
      </c>
      <c r="G801" s="79"/>
      <c r="H801" s="79"/>
      <c r="I801" s="79"/>
      <c r="J801" s="79"/>
      <c r="K801" s="79"/>
      <c r="L801" s="79"/>
      <c r="M801" s="79"/>
      <c r="N801" s="79"/>
      <c r="O801" s="79"/>
      <c r="P801" s="79"/>
      <c r="Q801" s="79">
        <v>10000</v>
      </c>
      <c r="R801" s="79"/>
      <c r="S801" s="79"/>
      <c r="T801" s="79"/>
      <c r="U801" s="79"/>
      <c r="V801" s="79"/>
      <c r="W801" s="79"/>
      <c r="X801" s="79"/>
      <c r="Y801" s="79"/>
      <c r="Z801" s="79"/>
      <c r="AA801" s="261">
        <v>10000</v>
      </c>
      <c r="AB801" s="175"/>
      <c r="AC801" s="136"/>
      <c r="AD801" s="137"/>
      <c r="AE801" s="136"/>
      <c r="AF801" s="126"/>
      <c r="AG801" s="126"/>
    </row>
    <row r="802" spans="1:33" s="52" customFormat="1" x14ac:dyDescent="0.25">
      <c r="A802" s="159"/>
      <c r="B802" s="293" t="s">
        <v>16</v>
      </c>
      <c r="C802" s="281"/>
      <c r="D802" s="184"/>
      <c r="E802" s="184"/>
      <c r="F802" s="184"/>
      <c r="G802" s="143"/>
      <c r="H802" s="143"/>
      <c r="I802" s="143"/>
      <c r="J802" s="143"/>
      <c r="K802" s="143"/>
      <c r="L802" s="143"/>
      <c r="M802" s="143"/>
      <c r="N802" s="143"/>
      <c r="O802" s="143"/>
      <c r="P802" s="143"/>
      <c r="Q802" s="143"/>
      <c r="R802" s="143"/>
      <c r="S802" s="143"/>
      <c r="T802" s="143"/>
      <c r="U802" s="143"/>
      <c r="V802" s="143"/>
      <c r="W802" s="143"/>
      <c r="X802" s="143"/>
      <c r="Y802" s="143"/>
      <c r="Z802" s="143"/>
      <c r="AA802" s="144">
        <f>SUM(AA794:AA801)</f>
        <v>1653048.25</v>
      </c>
      <c r="AB802" s="145">
        <f>AA802/E794</f>
        <v>1</v>
      </c>
      <c r="AC802" s="136"/>
      <c r="AD802" s="137"/>
      <c r="AE802" s="136"/>
      <c r="AF802" s="126"/>
      <c r="AG802" s="126"/>
    </row>
    <row r="803" spans="1:33" s="52" customFormat="1" x14ac:dyDescent="0.25">
      <c r="A803" s="513">
        <v>89</v>
      </c>
      <c r="B803" s="510" t="s">
        <v>344</v>
      </c>
      <c r="C803" s="516" t="s">
        <v>345</v>
      </c>
      <c r="D803" s="545" t="s">
        <v>857</v>
      </c>
      <c r="E803" s="613">
        <v>2006313.6940000001</v>
      </c>
      <c r="F803" s="294" t="s">
        <v>553</v>
      </c>
      <c r="G803" s="79"/>
      <c r="H803" s="79"/>
      <c r="I803" s="79">
        <v>620000</v>
      </c>
      <c r="J803" s="79"/>
      <c r="K803" s="79"/>
      <c r="L803" s="79"/>
      <c r="M803" s="79"/>
      <c r="N803" s="79">
        <v>440000</v>
      </c>
      <c r="O803" s="79"/>
      <c r="P803" s="79"/>
      <c r="Q803" s="79"/>
      <c r="R803" s="79"/>
      <c r="S803" s="79"/>
      <c r="T803" s="79"/>
      <c r="U803" s="79"/>
      <c r="V803" s="79"/>
      <c r="W803" s="79"/>
      <c r="X803" s="79"/>
      <c r="Y803" s="79"/>
      <c r="Z803" s="79"/>
      <c r="AA803" s="261">
        <v>620000</v>
      </c>
      <c r="AB803" s="175"/>
      <c r="AC803" s="136">
        <v>1</v>
      </c>
      <c r="AD803" s="137">
        <v>25117</v>
      </c>
      <c r="AE803" s="136"/>
      <c r="AF803" s="126"/>
      <c r="AG803" s="126"/>
    </row>
    <row r="804" spans="1:33" s="52" customFormat="1" x14ac:dyDescent="0.25">
      <c r="A804" s="514"/>
      <c r="B804" s="511"/>
      <c r="C804" s="517"/>
      <c r="D804" s="612"/>
      <c r="E804" s="614"/>
      <c r="F804" s="294" t="s">
        <v>228</v>
      </c>
      <c r="G804" s="79"/>
      <c r="H804" s="79"/>
      <c r="I804" s="79">
        <v>600000</v>
      </c>
      <c r="J804" s="79"/>
      <c r="K804" s="79"/>
      <c r="L804" s="79"/>
      <c r="M804" s="79"/>
      <c r="N804" s="79">
        <v>780000</v>
      </c>
      <c r="O804" s="79"/>
      <c r="P804" s="79"/>
      <c r="Q804" s="79"/>
      <c r="R804" s="79"/>
      <c r="S804" s="79"/>
      <c r="T804" s="79"/>
      <c r="U804" s="79"/>
      <c r="V804" s="79"/>
      <c r="W804" s="79"/>
      <c r="X804" s="79"/>
      <c r="Y804" s="79"/>
      <c r="Z804" s="79"/>
      <c r="AA804" s="261">
        <v>600000</v>
      </c>
      <c r="AB804" s="175"/>
      <c r="AC804" s="136">
        <v>1</v>
      </c>
      <c r="AD804" s="137">
        <v>49068</v>
      </c>
      <c r="AE804" s="136"/>
      <c r="AF804" s="126"/>
      <c r="AG804" s="126"/>
    </row>
    <row r="805" spans="1:33" s="52" customFormat="1" x14ac:dyDescent="0.25">
      <c r="A805" s="514"/>
      <c r="B805" s="511"/>
      <c r="C805" s="517"/>
      <c r="D805" s="612"/>
      <c r="E805" s="614"/>
      <c r="F805" s="294" t="s">
        <v>343</v>
      </c>
      <c r="G805" s="79"/>
      <c r="H805" s="79"/>
      <c r="I805" s="79"/>
      <c r="J805" s="79"/>
      <c r="K805" s="79">
        <v>332849.77</v>
      </c>
      <c r="L805" s="79"/>
      <c r="M805" s="79"/>
      <c r="N805" s="79">
        <v>332849.77</v>
      </c>
      <c r="O805" s="79"/>
      <c r="P805" s="79"/>
      <c r="Q805" s="79"/>
      <c r="R805" s="79"/>
      <c r="S805" s="79"/>
      <c r="T805" s="79"/>
      <c r="U805" s="79"/>
      <c r="V805" s="79"/>
      <c r="W805" s="79"/>
      <c r="X805" s="79"/>
      <c r="Y805" s="79"/>
      <c r="Z805" s="79"/>
      <c r="AA805" s="261">
        <v>332849.77</v>
      </c>
      <c r="AB805" s="175"/>
      <c r="AC805" s="136"/>
      <c r="AD805" s="137"/>
      <c r="AE805" s="136"/>
      <c r="AF805" s="126"/>
      <c r="AG805" s="126"/>
    </row>
    <row r="806" spans="1:33" s="52" customFormat="1" x14ac:dyDescent="0.25">
      <c r="A806" s="514"/>
      <c r="B806" s="511"/>
      <c r="C806" s="517"/>
      <c r="D806" s="612"/>
      <c r="E806" s="614"/>
      <c r="F806" s="294" t="s">
        <v>32</v>
      </c>
      <c r="G806" s="79"/>
      <c r="H806" s="79"/>
      <c r="I806" s="79"/>
      <c r="J806" s="79"/>
      <c r="K806" s="79"/>
      <c r="L806" s="79">
        <v>195720.21</v>
      </c>
      <c r="M806" s="79"/>
      <c r="N806" s="79">
        <v>195720.21</v>
      </c>
      <c r="O806" s="79"/>
      <c r="P806" s="79"/>
      <c r="Q806" s="79"/>
      <c r="R806" s="79"/>
      <c r="S806" s="79"/>
      <c r="T806" s="79"/>
      <c r="U806" s="79"/>
      <c r="V806" s="79"/>
      <c r="W806" s="79"/>
      <c r="X806" s="79"/>
      <c r="Y806" s="79"/>
      <c r="Z806" s="79"/>
      <c r="AA806" s="261">
        <v>195720.21</v>
      </c>
      <c r="AB806" s="175"/>
      <c r="AC806" s="136"/>
      <c r="AD806" s="137"/>
      <c r="AE806" s="136"/>
      <c r="AF806" s="126"/>
      <c r="AG806" s="126"/>
    </row>
    <row r="807" spans="1:33" s="52" customFormat="1" x14ac:dyDescent="0.25">
      <c r="A807" s="514"/>
      <c r="B807" s="511"/>
      <c r="C807" s="517"/>
      <c r="D807" s="612"/>
      <c r="E807" s="614"/>
      <c r="F807" s="294" t="s">
        <v>51</v>
      </c>
      <c r="G807" s="79"/>
      <c r="H807" s="79"/>
      <c r="I807" s="79">
        <v>100000</v>
      </c>
      <c r="J807" s="79"/>
      <c r="K807" s="79"/>
      <c r="L807" s="79"/>
      <c r="M807" s="79"/>
      <c r="N807" s="79">
        <v>100000</v>
      </c>
      <c r="O807" s="79"/>
      <c r="P807" s="79"/>
      <c r="Q807" s="79"/>
      <c r="R807" s="79"/>
      <c r="S807" s="79"/>
      <c r="T807" s="79"/>
      <c r="U807" s="79"/>
      <c r="V807" s="79"/>
      <c r="W807" s="79"/>
      <c r="X807" s="79"/>
      <c r="Y807" s="79"/>
      <c r="Z807" s="79"/>
      <c r="AA807" s="261">
        <v>100000</v>
      </c>
      <c r="AB807" s="175"/>
      <c r="AC807" s="136"/>
      <c r="AD807" s="137"/>
      <c r="AE807" s="136"/>
      <c r="AF807" s="126"/>
      <c r="AG807" s="126"/>
    </row>
    <row r="808" spans="1:33" s="52" customFormat="1" x14ac:dyDescent="0.25">
      <c r="A808" s="514"/>
      <c r="B808" s="511"/>
      <c r="C808" s="517"/>
      <c r="D808" s="612"/>
      <c r="E808" s="614"/>
      <c r="F808" s="294" t="s">
        <v>856</v>
      </c>
      <c r="G808" s="79"/>
      <c r="H808" s="79"/>
      <c r="I808" s="79"/>
      <c r="J808" s="79"/>
      <c r="K808" s="79"/>
      <c r="L808" s="79"/>
      <c r="M808" s="79">
        <v>75000</v>
      </c>
      <c r="N808" s="79"/>
      <c r="O808" s="79"/>
      <c r="P808" s="79"/>
      <c r="Q808" s="79"/>
      <c r="R808" s="79"/>
      <c r="S808" s="79"/>
      <c r="T808" s="79"/>
      <c r="U808" s="79">
        <v>75000</v>
      </c>
      <c r="V808" s="79"/>
      <c r="W808" s="79"/>
      <c r="X808" s="79"/>
      <c r="Y808" s="79"/>
      <c r="Z808" s="79"/>
      <c r="AA808" s="261">
        <v>75000</v>
      </c>
      <c r="AB808" s="175"/>
      <c r="AC808" s="136"/>
      <c r="AD808" s="137"/>
      <c r="AE808" s="136"/>
      <c r="AF808" s="126"/>
      <c r="AG808" s="126"/>
    </row>
    <row r="809" spans="1:33" s="52" customFormat="1" x14ac:dyDescent="0.25">
      <c r="A809" s="515"/>
      <c r="B809" s="512"/>
      <c r="C809" s="518"/>
      <c r="D809" s="612"/>
      <c r="E809" s="615"/>
      <c r="F809" s="294" t="s">
        <v>266</v>
      </c>
      <c r="G809" s="79"/>
      <c r="H809" s="79"/>
      <c r="I809" s="79"/>
      <c r="J809" s="79"/>
      <c r="K809" s="79"/>
      <c r="L809" s="79"/>
      <c r="M809" s="79">
        <v>82743.710000000006</v>
      </c>
      <c r="N809" s="79"/>
      <c r="O809" s="79"/>
      <c r="P809" s="79"/>
      <c r="Q809" s="79"/>
      <c r="R809" s="79"/>
      <c r="S809" s="79"/>
      <c r="T809" s="79"/>
      <c r="U809" s="79"/>
      <c r="V809" s="79"/>
      <c r="W809" s="79"/>
      <c r="X809" s="79">
        <v>82743.710000000006</v>
      </c>
      <c r="Y809" s="79"/>
      <c r="Z809" s="79"/>
      <c r="AA809" s="261">
        <v>82743.710000000006</v>
      </c>
      <c r="AB809" s="175"/>
      <c r="AC809" s="136"/>
      <c r="AD809" s="137"/>
      <c r="AE809" s="136"/>
      <c r="AF809" s="126"/>
      <c r="AG809" s="126"/>
    </row>
    <row r="810" spans="1:33" s="52" customFormat="1" x14ac:dyDescent="0.25">
      <c r="A810" s="179"/>
      <c r="B810" s="180" t="s">
        <v>16</v>
      </c>
      <c r="C810" s="23"/>
      <c r="D810" s="25"/>
      <c r="E810" s="25"/>
      <c r="F810" s="184"/>
      <c r="G810" s="143"/>
      <c r="H810" s="143"/>
      <c r="I810" s="143"/>
      <c r="J810" s="143"/>
      <c r="K810" s="143"/>
      <c r="L810" s="143"/>
      <c r="M810" s="143"/>
      <c r="N810" s="143"/>
      <c r="O810" s="143"/>
      <c r="P810" s="143"/>
      <c r="Q810" s="143"/>
      <c r="R810" s="143"/>
      <c r="S810" s="143"/>
      <c r="T810" s="143"/>
      <c r="U810" s="143"/>
      <c r="V810" s="143"/>
      <c r="W810" s="143"/>
      <c r="X810" s="143"/>
      <c r="Y810" s="143"/>
      <c r="Z810" s="143"/>
      <c r="AA810" s="144">
        <f>SUM(AA803:AA809)</f>
        <v>2006313.69</v>
      </c>
      <c r="AB810" s="145">
        <f>AA810/E803</f>
        <v>0.99999999800629369</v>
      </c>
      <c r="AC810" s="136"/>
      <c r="AD810" s="137"/>
      <c r="AE810" s="136"/>
      <c r="AF810" s="126"/>
      <c r="AG810" s="126"/>
    </row>
    <row r="811" spans="1:33" s="52" customFormat="1" x14ac:dyDescent="0.25">
      <c r="A811" s="513">
        <v>90</v>
      </c>
      <c r="B811" s="510" t="s">
        <v>346</v>
      </c>
      <c r="C811" s="516" t="s">
        <v>319</v>
      </c>
      <c r="D811" s="522" t="s">
        <v>858</v>
      </c>
      <c r="E811" s="622">
        <v>1908010.67</v>
      </c>
      <c r="F811" s="134" t="s">
        <v>118</v>
      </c>
      <c r="G811" s="79"/>
      <c r="H811" s="79"/>
      <c r="I811" s="79"/>
      <c r="J811" s="79"/>
      <c r="K811" s="79">
        <v>934926</v>
      </c>
      <c r="L811" s="79"/>
      <c r="M811" s="79">
        <v>25000</v>
      </c>
      <c r="N811" s="79"/>
      <c r="O811" s="79"/>
      <c r="P811" s="79"/>
      <c r="Q811" s="79"/>
      <c r="R811" s="79"/>
      <c r="S811" s="79"/>
      <c r="T811" s="79"/>
      <c r="U811" s="79"/>
      <c r="V811" s="79"/>
      <c r="W811" s="79"/>
      <c r="X811" s="79"/>
      <c r="Y811" s="79"/>
      <c r="Z811" s="79"/>
      <c r="AA811" s="261">
        <v>934926</v>
      </c>
      <c r="AB811" s="175"/>
      <c r="AC811" s="136"/>
      <c r="AD811" s="137"/>
      <c r="AE811" s="136" t="s">
        <v>1140</v>
      </c>
      <c r="AF811" s="126"/>
      <c r="AG811" s="126"/>
    </row>
    <row r="812" spans="1:33" s="52" customFormat="1" x14ac:dyDescent="0.25">
      <c r="A812" s="514"/>
      <c r="B812" s="511"/>
      <c r="C812" s="517"/>
      <c r="D812" s="577"/>
      <c r="E812" s="623"/>
      <c r="F812" s="134" t="s">
        <v>116</v>
      </c>
      <c r="G812" s="79"/>
      <c r="H812" s="79"/>
      <c r="I812" s="79"/>
      <c r="J812" s="79"/>
      <c r="K812" s="79">
        <v>421765.32</v>
      </c>
      <c r="L812" s="79"/>
      <c r="M812" s="79" t="s">
        <v>1139</v>
      </c>
      <c r="N812" s="79"/>
      <c r="O812" s="79"/>
      <c r="P812" s="79"/>
      <c r="Q812" s="79"/>
      <c r="R812" s="79"/>
      <c r="S812" s="79"/>
      <c r="T812" s="79"/>
      <c r="U812" s="79"/>
      <c r="V812" s="79"/>
      <c r="W812" s="79"/>
      <c r="X812" s="79"/>
      <c r="Y812" s="79"/>
      <c r="Z812" s="79"/>
      <c r="AA812" s="261">
        <v>421765.32</v>
      </c>
      <c r="AB812" s="175"/>
      <c r="AC812" s="136"/>
      <c r="AD812" s="137"/>
      <c r="AE812" s="136"/>
      <c r="AF812" s="126"/>
      <c r="AG812" s="126"/>
    </row>
    <row r="813" spans="1:33" s="52" customFormat="1" x14ac:dyDescent="0.25">
      <c r="A813" s="514"/>
      <c r="B813" s="511"/>
      <c r="C813" s="517"/>
      <c r="D813" s="577"/>
      <c r="E813" s="623"/>
      <c r="F813" s="134" t="s">
        <v>171</v>
      </c>
      <c r="G813" s="79"/>
      <c r="H813" s="79"/>
      <c r="I813" s="79"/>
      <c r="J813" s="79"/>
      <c r="K813" s="79">
        <v>265967.40999999997</v>
      </c>
      <c r="L813" s="79"/>
      <c r="M813" s="79">
        <v>218342</v>
      </c>
      <c r="N813" s="79"/>
      <c r="O813" s="79"/>
      <c r="P813" s="79"/>
      <c r="Q813" s="79"/>
      <c r="R813" s="79"/>
      <c r="S813" s="79"/>
      <c r="T813" s="79"/>
      <c r="U813" s="79"/>
      <c r="V813" s="79"/>
      <c r="W813" s="79"/>
      <c r="X813" s="79"/>
      <c r="Y813" s="79"/>
      <c r="Z813" s="79"/>
      <c r="AA813" s="261">
        <v>265967.40999999997</v>
      </c>
      <c r="AB813" s="175"/>
      <c r="AC813" s="136"/>
      <c r="AD813" s="137"/>
      <c r="AE813" s="136"/>
      <c r="AF813" s="126"/>
      <c r="AG813" s="126"/>
    </row>
    <row r="814" spans="1:33" s="52" customFormat="1" x14ac:dyDescent="0.25">
      <c r="A814" s="514"/>
      <c r="B814" s="511"/>
      <c r="C814" s="517"/>
      <c r="D814" s="577"/>
      <c r="E814" s="623"/>
      <c r="F814" s="134" t="s">
        <v>113</v>
      </c>
      <c r="G814" s="79"/>
      <c r="H814" s="79"/>
      <c r="I814" s="79"/>
      <c r="J814" s="79"/>
      <c r="K814" s="79">
        <v>240000</v>
      </c>
      <c r="L814" s="79"/>
      <c r="M814" s="79">
        <v>40000</v>
      </c>
      <c r="N814" s="79"/>
      <c r="O814" s="79"/>
      <c r="P814" s="79"/>
      <c r="Q814" s="79"/>
      <c r="R814" s="79"/>
      <c r="S814" s="79"/>
      <c r="T814" s="79"/>
      <c r="U814" s="79"/>
      <c r="V814" s="79"/>
      <c r="W814" s="79"/>
      <c r="X814" s="79"/>
      <c r="Y814" s="79"/>
      <c r="Z814" s="79"/>
      <c r="AA814" s="261">
        <v>240000</v>
      </c>
      <c r="AB814" s="175"/>
      <c r="AC814" s="136"/>
      <c r="AD814" s="137"/>
      <c r="AE814" s="136"/>
      <c r="AF814" s="126"/>
      <c r="AG814" s="126"/>
    </row>
    <row r="815" spans="1:33" s="52" customFormat="1" x14ac:dyDescent="0.25">
      <c r="A815" s="514"/>
      <c r="B815" s="511"/>
      <c r="C815" s="517"/>
      <c r="D815" s="577"/>
      <c r="E815" s="623"/>
      <c r="F815" s="134" t="s">
        <v>115</v>
      </c>
      <c r="G815" s="79"/>
      <c r="H815" s="79"/>
      <c r="I815" s="79"/>
      <c r="J815" s="79"/>
      <c r="K815" s="79">
        <v>30000</v>
      </c>
      <c r="L815" s="79"/>
      <c r="M815" s="79">
        <v>30000</v>
      </c>
      <c r="N815" s="79"/>
      <c r="O815" s="79"/>
      <c r="P815" s="79"/>
      <c r="Q815" s="79"/>
      <c r="R815" s="79"/>
      <c r="S815" s="79"/>
      <c r="T815" s="79"/>
      <c r="U815" s="79"/>
      <c r="V815" s="79"/>
      <c r="W815" s="79"/>
      <c r="X815" s="79"/>
      <c r="Y815" s="79"/>
      <c r="Z815" s="79"/>
      <c r="AA815" s="261">
        <v>30000</v>
      </c>
      <c r="AB815" s="175"/>
      <c r="AC815" s="136"/>
      <c r="AD815" s="137"/>
      <c r="AE815" s="136"/>
      <c r="AF815" s="126"/>
      <c r="AG815" s="126"/>
    </row>
    <row r="816" spans="1:33" s="52" customFormat="1" x14ac:dyDescent="0.25">
      <c r="A816" s="514"/>
      <c r="B816" s="511"/>
      <c r="C816" s="517"/>
      <c r="D816" s="577"/>
      <c r="E816" s="623"/>
      <c r="F816" s="134" t="s">
        <v>131</v>
      </c>
      <c r="G816" s="79"/>
      <c r="H816" s="79"/>
      <c r="I816" s="79"/>
      <c r="J816" s="79"/>
      <c r="K816" s="79">
        <v>5000</v>
      </c>
      <c r="L816" s="79"/>
      <c r="M816" s="79">
        <v>5000</v>
      </c>
      <c r="N816" s="79"/>
      <c r="O816" s="79"/>
      <c r="P816" s="79"/>
      <c r="Q816" s="79"/>
      <c r="R816" s="79"/>
      <c r="S816" s="79"/>
      <c r="T816" s="79"/>
      <c r="U816" s="79"/>
      <c r="V816" s="79"/>
      <c r="W816" s="79"/>
      <c r="X816" s="79"/>
      <c r="Y816" s="79"/>
      <c r="Z816" s="79"/>
      <c r="AA816" s="261">
        <v>5000</v>
      </c>
      <c r="AB816" s="175"/>
      <c r="AC816" s="136"/>
      <c r="AD816" s="137"/>
      <c r="AE816" s="136"/>
      <c r="AF816" s="126"/>
      <c r="AG816" s="126"/>
    </row>
    <row r="817" spans="1:33" s="52" customFormat="1" x14ac:dyDescent="0.25">
      <c r="A817" s="515"/>
      <c r="B817" s="512"/>
      <c r="C817" s="518"/>
      <c r="D817" s="578"/>
      <c r="E817" s="624"/>
      <c r="F817" s="134" t="s">
        <v>117</v>
      </c>
      <c r="G817" s="79"/>
      <c r="H817" s="79"/>
      <c r="I817" s="79"/>
      <c r="J817" s="79"/>
      <c r="K817" s="79"/>
      <c r="L817" s="79"/>
      <c r="M817" s="79"/>
      <c r="N817" s="79">
        <v>10352</v>
      </c>
      <c r="O817" s="79"/>
      <c r="P817" s="79"/>
      <c r="Q817" s="79"/>
      <c r="R817" s="79"/>
      <c r="S817" s="79"/>
      <c r="T817" s="79"/>
      <c r="U817" s="79"/>
      <c r="V817" s="79"/>
      <c r="W817" s="79"/>
      <c r="X817" s="79"/>
      <c r="Y817" s="79"/>
      <c r="Z817" s="79"/>
      <c r="AA817" s="261">
        <v>10351.94</v>
      </c>
      <c r="AB817" s="175"/>
      <c r="AC817" s="136"/>
      <c r="AD817" s="137"/>
      <c r="AE817" s="136"/>
      <c r="AF817" s="126"/>
      <c r="AG817" s="126"/>
    </row>
    <row r="818" spans="1:33" s="52" customFormat="1" x14ac:dyDescent="0.25">
      <c r="A818" s="181"/>
      <c r="B818" s="182" t="s">
        <v>16</v>
      </c>
      <c r="C818" s="183"/>
      <c r="D818" s="82"/>
      <c r="E818" s="82"/>
      <c r="F818" s="184"/>
      <c r="G818" s="143"/>
      <c r="H818" s="143"/>
      <c r="I818" s="143"/>
      <c r="J818" s="143"/>
      <c r="K818" s="143"/>
      <c r="L818" s="143"/>
      <c r="M818" s="143"/>
      <c r="N818" s="143"/>
      <c r="O818" s="143"/>
      <c r="P818" s="143"/>
      <c r="Q818" s="143"/>
      <c r="R818" s="143"/>
      <c r="S818" s="143"/>
      <c r="T818" s="143"/>
      <c r="U818" s="143"/>
      <c r="V818" s="143"/>
      <c r="W818" s="143"/>
      <c r="X818" s="143"/>
      <c r="Y818" s="143"/>
      <c r="Z818" s="143"/>
      <c r="AA818" s="144">
        <f>SUM(AA811:AA817)</f>
        <v>1908010.67</v>
      </c>
      <c r="AB818" s="145">
        <f>AA818/E811</f>
        <v>1</v>
      </c>
      <c r="AC818" s="136"/>
      <c r="AD818" s="137"/>
      <c r="AE818" s="136"/>
      <c r="AF818" s="126"/>
      <c r="AG818" s="126"/>
    </row>
    <row r="819" spans="1:33" s="52" customFormat="1" ht="15" customHeight="1" x14ac:dyDescent="0.25">
      <c r="A819" s="573">
        <v>91</v>
      </c>
      <c r="B819" s="616" t="s">
        <v>347</v>
      </c>
      <c r="C819" s="612" t="s">
        <v>345</v>
      </c>
      <c r="D819" s="545" t="s">
        <v>859</v>
      </c>
      <c r="E819" s="648">
        <v>1672638.49</v>
      </c>
      <c r="F819" s="132" t="s">
        <v>118</v>
      </c>
      <c r="G819" s="79"/>
      <c r="H819" s="79"/>
      <c r="I819" s="79">
        <v>719562</v>
      </c>
      <c r="J819" s="79"/>
      <c r="K819" s="79"/>
      <c r="L819" s="79"/>
      <c r="M819" s="79">
        <v>432806</v>
      </c>
      <c r="N819" s="79"/>
      <c r="O819" s="79"/>
      <c r="P819" s="79"/>
      <c r="Q819" s="79">
        <v>84218</v>
      </c>
      <c r="R819" s="79"/>
      <c r="S819" s="79"/>
      <c r="T819" s="79"/>
      <c r="U819" s="79"/>
      <c r="V819" s="79"/>
      <c r="W819" s="79"/>
      <c r="X819" s="79"/>
      <c r="Y819" s="79"/>
      <c r="Z819" s="79"/>
      <c r="AA819" s="261">
        <v>719562</v>
      </c>
      <c r="AB819" s="175"/>
      <c r="AC819" s="136">
        <v>9</v>
      </c>
      <c r="AD819" s="137">
        <v>635344</v>
      </c>
      <c r="AE819" s="136"/>
      <c r="AF819" s="126"/>
      <c r="AG819" s="126"/>
    </row>
    <row r="820" spans="1:33" s="52" customFormat="1" x14ac:dyDescent="0.25">
      <c r="A820" s="573"/>
      <c r="B820" s="616"/>
      <c r="C820" s="612"/>
      <c r="D820" s="545"/>
      <c r="E820" s="648"/>
      <c r="F820" s="132" t="s">
        <v>116</v>
      </c>
      <c r="G820" s="79"/>
      <c r="H820" s="79"/>
      <c r="I820" s="79">
        <v>356575.52</v>
      </c>
      <c r="J820" s="79"/>
      <c r="K820" s="79"/>
      <c r="L820" s="79"/>
      <c r="M820" s="79">
        <v>93033</v>
      </c>
      <c r="N820" s="79"/>
      <c r="O820" s="79"/>
      <c r="P820" s="79"/>
      <c r="Q820" s="79">
        <v>93032.52</v>
      </c>
      <c r="R820" s="79"/>
      <c r="S820" s="79"/>
      <c r="T820" s="79"/>
      <c r="U820" s="79"/>
      <c r="V820" s="79"/>
      <c r="W820" s="79"/>
      <c r="X820" s="79"/>
      <c r="Y820" s="79"/>
      <c r="Z820" s="79"/>
      <c r="AA820" s="261">
        <v>356575.52</v>
      </c>
      <c r="AB820" s="175"/>
      <c r="AC820" s="136">
        <v>2</v>
      </c>
      <c r="AD820" s="137">
        <v>353543</v>
      </c>
      <c r="AE820" s="136" t="s">
        <v>1485</v>
      </c>
      <c r="AF820" s="126"/>
      <c r="AG820" s="126"/>
    </row>
    <row r="821" spans="1:33" s="52" customFormat="1" x14ac:dyDescent="0.25">
      <c r="A821" s="573"/>
      <c r="B821" s="616"/>
      <c r="C821" s="612"/>
      <c r="D821" s="545"/>
      <c r="E821" s="648"/>
      <c r="F821" s="132" t="s">
        <v>171</v>
      </c>
      <c r="G821" s="79"/>
      <c r="H821" s="79"/>
      <c r="I821" s="79">
        <v>305878.86</v>
      </c>
      <c r="J821" s="79"/>
      <c r="K821" s="79"/>
      <c r="L821" s="79"/>
      <c r="M821" s="79">
        <v>203233</v>
      </c>
      <c r="N821" s="79"/>
      <c r="O821" s="79"/>
      <c r="P821" s="79"/>
      <c r="Q821" s="79">
        <v>42163.86</v>
      </c>
      <c r="R821" s="79"/>
      <c r="S821" s="79"/>
      <c r="T821" s="79"/>
      <c r="U821" s="79"/>
      <c r="V821" s="79"/>
      <c r="W821" s="79"/>
      <c r="X821" s="79"/>
      <c r="Y821" s="79"/>
      <c r="Z821" s="79"/>
      <c r="AA821" s="261">
        <v>305878.86</v>
      </c>
      <c r="AB821" s="175"/>
      <c r="AC821" s="136">
        <v>5</v>
      </c>
      <c r="AD821" s="137">
        <v>320867</v>
      </c>
      <c r="AE821" s="136" t="s">
        <v>1486</v>
      </c>
      <c r="AF821" s="126"/>
      <c r="AG821" s="126"/>
    </row>
    <row r="822" spans="1:33" s="52" customFormat="1" x14ac:dyDescent="0.25">
      <c r="A822" s="573"/>
      <c r="B822" s="616"/>
      <c r="C822" s="612"/>
      <c r="D822" s="545"/>
      <c r="E822" s="648"/>
      <c r="F822" s="132" t="s">
        <v>113</v>
      </c>
      <c r="G822" s="79"/>
      <c r="H822" s="79"/>
      <c r="I822" s="79">
        <v>180000</v>
      </c>
      <c r="J822" s="79"/>
      <c r="K822" s="79"/>
      <c r="L822" s="79"/>
      <c r="M822" s="79">
        <v>90000</v>
      </c>
      <c r="N822" s="79"/>
      <c r="O822" s="79"/>
      <c r="P822" s="79"/>
      <c r="Q822" s="79">
        <v>60000</v>
      </c>
      <c r="R822" s="79"/>
      <c r="S822" s="79"/>
      <c r="T822" s="79"/>
      <c r="U822" s="79"/>
      <c r="V822" s="79"/>
      <c r="W822" s="79"/>
      <c r="X822" s="79"/>
      <c r="Y822" s="79"/>
      <c r="Z822" s="79"/>
      <c r="AA822" s="261">
        <v>180000</v>
      </c>
      <c r="AB822" s="175"/>
      <c r="AC822" s="136">
        <v>1</v>
      </c>
      <c r="AD822" s="137">
        <v>30000</v>
      </c>
      <c r="AE822" s="136"/>
      <c r="AF822" s="126"/>
      <c r="AG822" s="126"/>
    </row>
    <row r="823" spans="1:33" s="52" customFormat="1" x14ac:dyDescent="0.25">
      <c r="A823" s="573"/>
      <c r="B823" s="616"/>
      <c r="C823" s="612"/>
      <c r="D823" s="545"/>
      <c r="E823" s="648"/>
      <c r="F823" s="132" t="s">
        <v>115</v>
      </c>
      <c r="G823" s="79"/>
      <c r="H823" s="79"/>
      <c r="I823" s="79">
        <v>50000</v>
      </c>
      <c r="J823" s="79"/>
      <c r="K823" s="79"/>
      <c r="L823" s="79"/>
      <c r="M823" s="79">
        <v>50000</v>
      </c>
      <c r="N823" s="79"/>
      <c r="O823" s="79"/>
      <c r="P823" s="79"/>
      <c r="Q823" s="79"/>
      <c r="R823" s="79"/>
      <c r="S823" s="79"/>
      <c r="T823" s="79"/>
      <c r="U823" s="79"/>
      <c r="V823" s="79"/>
      <c r="W823" s="79"/>
      <c r="X823" s="79"/>
      <c r="Y823" s="79"/>
      <c r="Z823" s="79"/>
      <c r="AA823" s="261">
        <v>50000</v>
      </c>
      <c r="AB823" s="175"/>
      <c r="AC823" s="136"/>
      <c r="AD823" s="137"/>
      <c r="AE823" s="136"/>
      <c r="AF823" s="126"/>
      <c r="AG823" s="126"/>
    </row>
    <row r="824" spans="1:33" s="52" customFormat="1" ht="14.25" customHeight="1" x14ac:dyDescent="0.25">
      <c r="A824" s="573"/>
      <c r="B824" s="616"/>
      <c r="C824" s="612"/>
      <c r="D824" s="545"/>
      <c r="E824" s="648"/>
      <c r="F824" s="132" t="s">
        <v>131</v>
      </c>
      <c r="G824" s="79"/>
      <c r="H824" s="79"/>
      <c r="I824" s="79">
        <v>50000</v>
      </c>
      <c r="J824" s="79"/>
      <c r="K824" s="79"/>
      <c r="L824" s="79"/>
      <c r="M824" s="79">
        <v>50000</v>
      </c>
      <c r="N824" s="79"/>
      <c r="O824" s="79"/>
      <c r="P824" s="79"/>
      <c r="Q824" s="79"/>
      <c r="R824" s="79"/>
      <c r="S824" s="79"/>
      <c r="T824" s="79"/>
      <c r="U824" s="79"/>
      <c r="V824" s="79"/>
      <c r="W824" s="79"/>
      <c r="X824" s="79"/>
      <c r="Y824" s="79"/>
      <c r="Z824" s="79"/>
      <c r="AA824" s="261">
        <v>50000</v>
      </c>
      <c r="AB824" s="175"/>
      <c r="AC824" s="136"/>
      <c r="AD824" s="137"/>
      <c r="AE824" s="136"/>
      <c r="AF824" s="126"/>
      <c r="AG824" s="126"/>
    </row>
    <row r="825" spans="1:33" s="52" customFormat="1" ht="14.25" customHeight="1" x14ac:dyDescent="0.25">
      <c r="A825" s="573"/>
      <c r="B825" s="616"/>
      <c r="C825" s="612"/>
      <c r="D825" s="545"/>
      <c r="E825" s="648"/>
      <c r="F825" s="135" t="s">
        <v>117</v>
      </c>
      <c r="G825" s="79"/>
      <c r="H825" s="79"/>
      <c r="I825" s="79"/>
      <c r="J825" s="79"/>
      <c r="K825" s="79"/>
      <c r="L825" s="79"/>
      <c r="M825" s="79"/>
      <c r="N825" s="79"/>
      <c r="O825" s="79"/>
      <c r="P825" s="79"/>
      <c r="Q825" s="79"/>
      <c r="R825" s="79"/>
      <c r="S825" s="79"/>
      <c r="T825" s="79"/>
      <c r="U825" s="79"/>
      <c r="V825" s="79"/>
      <c r="W825" s="79">
        <v>10622.11</v>
      </c>
      <c r="X825" s="79"/>
      <c r="Y825" s="79"/>
      <c r="Z825" s="79"/>
      <c r="AA825" s="261">
        <v>10622.11</v>
      </c>
      <c r="AB825" s="175"/>
      <c r="AC825" s="136"/>
      <c r="AD825" s="137"/>
      <c r="AE825" s="136"/>
      <c r="AF825" s="126"/>
      <c r="AG825" s="126"/>
    </row>
    <row r="826" spans="1:33" s="52" customFormat="1" x14ac:dyDescent="0.25">
      <c r="A826" s="181"/>
      <c r="B826" s="182" t="s">
        <v>16</v>
      </c>
      <c r="C826" s="183"/>
      <c r="D826" s="82"/>
      <c r="E826" s="82"/>
      <c r="F826" s="184"/>
      <c r="G826" s="143"/>
      <c r="H826" s="143"/>
      <c r="I826" s="143"/>
      <c r="J826" s="143"/>
      <c r="K826" s="143"/>
      <c r="L826" s="143"/>
      <c r="M826" s="143"/>
      <c r="N826" s="143"/>
      <c r="O826" s="143"/>
      <c r="P826" s="143"/>
      <c r="Q826" s="143"/>
      <c r="R826" s="143"/>
      <c r="S826" s="143"/>
      <c r="T826" s="143"/>
      <c r="U826" s="143"/>
      <c r="V826" s="143"/>
      <c r="W826" s="143"/>
      <c r="X826" s="143"/>
      <c r="Y826" s="143"/>
      <c r="Z826" s="143"/>
      <c r="AA826" s="144">
        <f>SUM(AA819:AA825)</f>
        <v>1672638.49</v>
      </c>
      <c r="AB826" s="145">
        <f>AA826/E819</f>
        <v>1</v>
      </c>
      <c r="AC826" s="136"/>
      <c r="AD826" s="137"/>
      <c r="AE826" s="136"/>
      <c r="AF826" s="126"/>
      <c r="AG826" s="126"/>
    </row>
    <row r="827" spans="1:33" s="52" customFormat="1" x14ac:dyDescent="0.25">
      <c r="A827" s="513">
        <v>92</v>
      </c>
      <c r="B827" s="556" t="s">
        <v>348</v>
      </c>
      <c r="C827" s="516" t="s">
        <v>349</v>
      </c>
      <c r="D827" s="522" t="s">
        <v>956</v>
      </c>
      <c r="E827" s="519">
        <v>1565409.03</v>
      </c>
      <c r="F827" s="132" t="s">
        <v>107</v>
      </c>
      <c r="G827" s="79"/>
      <c r="H827" s="79"/>
      <c r="I827" s="79"/>
      <c r="J827" s="79">
        <v>232081</v>
      </c>
      <c r="K827" s="79"/>
      <c r="L827" s="79"/>
      <c r="M827" s="79"/>
      <c r="N827" s="79"/>
      <c r="O827" s="79"/>
      <c r="P827" s="79"/>
      <c r="Q827" s="79">
        <v>232081</v>
      </c>
      <c r="R827" s="79"/>
      <c r="S827" s="79"/>
      <c r="T827" s="79"/>
      <c r="U827" s="79"/>
      <c r="V827" s="79"/>
      <c r="W827" s="79"/>
      <c r="X827" s="79"/>
      <c r="Y827" s="79"/>
      <c r="Z827" s="79"/>
      <c r="AA827" s="261">
        <v>232081</v>
      </c>
      <c r="AB827" s="175"/>
      <c r="AC827" s="136">
        <v>2</v>
      </c>
      <c r="AD827" s="137">
        <v>129878</v>
      </c>
      <c r="AE827" s="136" t="s">
        <v>1340</v>
      </c>
      <c r="AF827" s="126"/>
      <c r="AG827" s="126"/>
    </row>
    <row r="828" spans="1:33" s="52" customFormat="1" x14ac:dyDescent="0.25">
      <c r="A828" s="514"/>
      <c r="B828" s="557"/>
      <c r="C828" s="517"/>
      <c r="D828" s="577"/>
      <c r="E828" s="520"/>
      <c r="F828" s="132" t="s">
        <v>24</v>
      </c>
      <c r="G828" s="79"/>
      <c r="H828" s="79"/>
      <c r="I828" s="79"/>
      <c r="J828" s="79">
        <v>123772</v>
      </c>
      <c r="K828" s="79"/>
      <c r="L828" s="79"/>
      <c r="M828" s="79"/>
      <c r="N828" s="79"/>
      <c r="O828" s="79"/>
      <c r="P828" s="79"/>
      <c r="Q828" s="79"/>
      <c r="R828" s="79"/>
      <c r="S828" s="79"/>
      <c r="T828" s="79"/>
      <c r="U828" s="79"/>
      <c r="V828" s="79"/>
      <c r="W828" s="79"/>
      <c r="X828" s="79"/>
      <c r="Y828" s="79"/>
      <c r="Z828" s="79"/>
      <c r="AA828" s="261">
        <v>123772</v>
      </c>
      <c r="AB828" s="175"/>
      <c r="AC828" s="136"/>
      <c r="AD828" s="137"/>
      <c r="AE828" s="136" t="s">
        <v>1341</v>
      </c>
      <c r="AF828" s="126"/>
      <c r="AG828" s="126"/>
    </row>
    <row r="829" spans="1:33" s="52" customFormat="1" x14ac:dyDescent="0.25">
      <c r="A829" s="514"/>
      <c r="B829" s="557"/>
      <c r="C829" s="517"/>
      <c r="D829" s="577"/>
      <c r="E829" s="520"/>
      <c r="F829" s="132" t="s">
        <v>25</v>
      </c>
      <c r="G829" s="79"/>
      <c r="H829" s="79"/>
      <c r="I829" s="79"/>
      <c r="J829" s="79">
        <v>247580</v>
      </c>
      <c r="K829" s="79"/>
      <c r="L829" s="79"/>
      <c r="M829" s="79"/>
      <c r="N829" s="79"/>
      <c r="O829" s="79"/>
      <c r="P829" s="79"/>
      <c r="Q829" s="79">
        <v>247580</v>
      </c>
      <c r="R829" s="79"/>
      <c r="S829" s="79"/>
      <c r="T829" s="79"/>
      <c r="U829" s="79"/>
      <c r="V829" s="79"/>
      <c r="W829" s="79"/>
      <c r="X829" s="79"/>
      <c r="Y829" s="79"/>
      <c r="Z829" s="79"/>
      <c r="AA829" s="261">
        <v>247580</v>
      </c>
      <c r="AB829" s="175"/>
      <c r="AC829" s="136">
        <v>2</v>
      </c>
      <c r="AD829" s="137">
        <v>246704</v>
      </c>
      <c r="AE829" s="136" t="s">
        <v>1342</v>
      </c>
      <c r="AF829" s="126"/>
      <c r="AG829" s="126"/>
    </row>
    <row r="830" spans="1:33" s="52" customFormat="1" x14ac:dyDescent="0.25">
      <c r="A830" s="514"/>
      <c r="B830" s="557"/>
      <c r="C830" s="517"/>
      <c r="D830" s="577"/>
      <c r="E830" s="520"/>
      <c r="F830" s="132" t="s">
        <v>48</v>
      </c>
      <c r="G830" s="79"/>
      <c r="H830" s="79"/>
      <c r="I830" s="79"/>
      <c r="J830" s="79">
        <v>154721</v>
      </c>
      <c r="K830" s="79"/>
      <c r="L830" s="79"/>
      <c r="M830" s="79"/>
      <c r="N830" s="79"/>
      <c r="O830" s="79"/>
      <c r="P830" s="79"/>
      <c r="Q830" s="79"/>
      <c r="R830" s="79"/>
      <c r="S830" s="79"/>
      <c r="T830" s="79"/>
      <c r="U830" s="79"/>
      <c r="V830" s="79"/>
      <c r="W830" s="79"/>
      <c r="X830" s="79"/>
      <c r="Y830" s="79"/>
      <c r="Z830" s="79"/>
      <c r="AA830" s="261">
        <v>154721</v>
      </c>
      <c r="AB830" s="175"/>
      <c r="AC830" s="136">
        <v>2</v>
      </c>
      <c r="AD830" s="137">
        <v>100000</v>
      </c>
      <c r="AE830" s="136" t="s">
        <v>1343</v>
      </c>
      <c r="AF830" s="126"/>
      <c r="AG830" s="126"/>
    </row>
    <row r="831" spans="1:33" s="52" customFormat="1" x14ac:dyDescent="0.25">
      <c r="A831" s="514"/>
      <c r="B831" s="557"/>
      <c r="C831" s="517"/>
      <c r="D831" s="577"/>
      <c r="E831" s="520"/>
      <c r="F831" s="132" t="s">
        <v>26</v>
      </c>
      <c r="G831" s="79"/>
      <c r="H831" s="79"/>
      <c r="I831" s="79"/>
      <c r="J831" s="79">
        <v>683487</v>
      </c>
      <c r="K831" s="79"/>
      <c r="L831" s="79"/>
      <c r="M831" s="79"/>
      <c r="N831" s="79"/>
      <c r="O831" s="79"/>
      <c r="P831" s="79"/>
      <c r="Q831" s="79"/>
      <c r="R831" s="79"/>
      <c r="S831" s="79"/>
      <c r="T831" s="79"/>
      <c r="U831" s="79"/>
      <c r="V831" s="79"/>
      <c r="W831" s="79"/>
      <c r="X831" s="79"/>
      <c r="Y831" s="79"/>
      <c r="Z831" s="79"/>
      <c r="AA831" s="261">
        <v>683487</v>
      </c>
      <c r="AB831" s="175"/>
      <c r="AC831" s="136">
        <v>6</v>
      </c>
      <c r="AD831" s="137">
        <v>491727</v>
      </c>
      <c r="AE831" s="136" t="s">
        <v>1344</v>
      </c>
      <c r="AF831" s="126"/>
      <c r="AG831" s="126"/>
    </row>
    <row r="832" spans="1:33" s="52" customFormat="1" x14ac:dyDescent="0.25">
      <c r="A832" s="515"/>
      <c r="B832" s="558"/>
      <c r="C832" s="518"/>
      <c r="D832" s="578"/>
      <c r="E832" s="521"/>
      <c r="F832" s="132" t="s">
        <v>76</v>
      </c>
      <c r="G832" s="79"/>
      <c r="H832" s="79"/>
      <c r="I832" s="79"/>
      <c r="J832" s="79">
        <v>123768</v>
      </c>
      <c r="K832" s="79"/>
      <c r="L832" s="79"/>
      <c r="M832" s="79"/>
      <c r="N832" s="79"/>
      <c r="O832" s="79"/>
      <c r="P832" s="79"/>
      <c r="Q832" s="79"/>
      <c r="R832" s="79"/>
      <c r="S832" s="79"/>
      <c r="T832" s="79"/>
      <c r="U832" s="79"/>
      <c r="V832" s="79"/>
      <c r="W832" s="79"/>
      <c r="X832" s="79"/>
      <c r="Y832" s="79"/>
      <c r="Z832" s="79"/>
      <c r="AA832" s="261">
        <v>123768</v>
      </c>
      <c r="AB832" s="175"/>
      <c r="AC832" s="136"/>
      <c r="AD832" s="137"/>
      <c r="AE832" s="136" t="s">
        <v>1345</v>
      </c>
      <c r="AF832" s="126"/>
      <c r="AG832" s="126"/>
    </row>
    <row r="833" spans="1:33" s="52" customFormat="1" x14ac:dyDescent="0.25">
      <c r="A833" s="181"/>
      <c r="B833" s="182" t="s">
        <v>16</v>
      </c>
      <c r="C833" s="183"/>
      <c r="D833" s="82"/>
      <c r="E833" s="82"/>
      <c r="F833" s="184"/>
      <c r="G833" s="143"/>
      <c r="H833" s="143"/>
      <c r="I833" s="143"/>
      <c r="J833" s="143"/>
      <c r="K833" s="143"/>
      <c r="L833" s="143"/>
      <c r="M833" s="143"/>
      <c r="N833" s="143"/>
      <c r="O833" s="143"/>
      <c r="P833" s="143"/>
      <c r="Q833" s="143"/>
      <c r="R833" s="143"/>
      <c r="S833" s="143"/>
      <c r="T833" s="143"/>
      <c r="U833" s="143"/>
      <c r="V833" s="143"/>
      <c r="W833" s="143"/>
      <c r="X833" s="143"/>
      <c r="Y833" s="143"/>
      <c r="Z833" s="143"/>
      <c r="AA833" s="144">
        <f>SUM(AA827:AA832)</f>
        <v>1565409</v>
      </c>
      <c r="AB833" s="145">
        <f>AA833/E827</f>
        <v>0.99999998083567976</v>
      </c>
      <c r="AC833" s="136"/>
      <c r="AD833" s="137"/>
      <c r="AE833" s="136"/>
      <c r="AF833" s="126"/>
      <c r="AG833" s="126"/>
    </row>
    <row r="834" spans="1:33" s="52" customFormat="1" x14ac:dyDescent="0.25">
      <c r="A834" s="513">
        <v>93</v>
      </c>
      <c r="B834" s="556" t="s">
        <v>351</v>
      </c>
      <c r="C834" s="516" t="s">
        <v>352</v>
      </c>
      <c r="D834" s="522" t="s">
        <v>957</v>
      </c>
      <c r="E834" s="235"/>
      <c r="F834" s="132" t="s">
        <v>350</v>
      </c>
      <c r="G834" s="79"/>
      <c r="H834" s="79"/>
      <c r="I834" s="79"/>
      <c r="J834" s="79"/>
      <c r="K834" s="79">
        <v>760000</v>
      </c>
      <c r="L834" s="79"/>
      <c r="M834" s="79"/>
      <c r="N834" s="79"/>
      <c r="O834" s="79"/>
      <c r="P834" s="79"/>
      <c r="Q834" s="79"/>
      <c r="R834" s="79"/>
      <c r="S834" s="79"/>
      <c r="T834" s="79"/>
      <c r="U834" s="79"/>
      <c r="V834" s="79"/>
      <c r="W834" s="79"/>
      <c r="X834" s="79"/>
      <c r="Y834" s="79"/>
      <c r="Z834" s="79"/>
      <c r="AA834" s="261">
        <v>760000</v>
      </c>
      <c r="AB834" s="175"/>
      <c r="AC834" s="136">
        <v>20</v>
      </c>
      <c r="AD834" s="137">
        <v>800000</v>
      </c>
      <c r="AE834" s="136" t="s">
        <v>1346</v>
      </c>
      <c r="AF834" s="126"/>
      <c r="AG834" s="126"/>
    </row>
    <row r="835" spans="1:33" s="52" customFormat="1" x14ac:dyDescent="0.25">
      <c r="A835" s="514"/>
      <c r="B835" s="557"/>
      <c r="C835" s="517"/>
      <c r="D835" s="577"/>
      <c r="E835" s="80"/>
      <c r="F835" s="132" t="s">
        <v>115</v>
      </c>
      <c r="G835" s="79"/>
      <c r="H835" s="79"/>
      <c r="I835" s="79"/>
      <c r="J835" s="79"/>
      <c r="K835" s="79">
        <v>700000</v>
      </c>
      <c r="L835" s="79"/>
      <c r="M835" s="79"/>
      <c r="N835" s="79"/>
      <c r="O835" s="79"/>
      <c r="P835" s="79"/>
      <c r="Q835" s="79"/>
      <c r="R835" s="79"/>
      <c r="S835" s="79"/>
      <c r="T835" s="79"/>
      <c r="U835" s="79"/>
      <c r="V835" s="79"/>
      <c r="W835" s="79"/>
      <c r="X835" s="79"/>
      <c r="Y835" s="79"/>
      <c r="Z835" s="79"/>
      <c r="AA835" s="261">
        <v>700000</v>
      </c>
      <c r="AB835" s="175"/>
      <c r="AC835" s="136"/>
      <c r="AD835" s="137"/>
      <c r="AE835" s="136" t="s">
        <v>1347</v>
      </c>
      <c r="AF835" s="126"/>
      <c r="AG835" s="126"/>
    </row>
    <row r="836" spans="1:33" s="52" customFormat="1" x14ac:dyDescent="0.25">
      <c r="A836" s="514"/>
      <c r="B836" s="557"/>
      <c r="C836" s="517"/>
      <c r="D836" s="577"/>
      <c r="E836" s="81">
        <v>2260000</v>
      </c>
      <c r="F836" s="132" t="s">
        <v>353</v>
      </c>
      <c r="G836" s="79"/>
      <c r="H836" s="79"/>
      <c r="I836" s="79"/>
      <c r="J836" s="79"/>
      <c r="K836" s="79">
        <v>500000</v>
      </c>
      <c r="L836" s="79"/>
      <c r="M836" s="79"/>
      <c r="N836" s="79"/>
      <c r="O836" s="79">
        <v>424005.98</v>
      </c>
      <c r="P836" s="79"/>
      <c r="Q836" s="79"/>
      <c r="R836" s="79">
        <v>424005.98</v>
      </c>
      <c r="S836" s="79"/>
      <c r="T836" s="79"/>
      <c r="U836" s="79"/>
      <c r="V836" s="79"/>
      <c r="W836" s="79"/>
      <c r="X836" s="79"/>
      <c r="Y836" s="79"/>
      <c r="Z836" s="79"/>
      <c r="AA836" s="261">
        <v>500000</v>
      </c>
      <c r="AB836" s="175"/>
      <c r="AC836" s="136"/>
      <c r="AD836" s="137"/>
      <c r="AE836" s="136"/>
      <c r="AF836" s="126"/>
      <c r="AG836" s="126"/>
    </row>
    <row r="837" spans="1:33" s="52" customFormat="1" x14ac:dyDescent="0.25">
      <c r="A837" s="514"/>
      <c r="B837" s="557"/>
      <c r="C837" s="517"/>
      <c r="D837" s="577"/>
      <c r="E837" s="80"/>
      <c r="F837" s="132" t="s">
        <v>354</v>
      </c>
      <c r="G837" s="79"/>
      <c r="H837" s="79"/>
      <c r="I837" s="79"/>
      <c r="J837" s="79"/>
      <c r="K837" s="79"/>
      <c r="L837" s="79">
        <v>15000</v>
      </c>
      <c r="M837" s="79"/>
      <c r="N837" s="79"/>
      <c r="O837" s="79"/>
      <c r="P837" s="79"/>
      <c r="Q837" s="79">
        <v>19835.400000000001</v>
      </c>
      <c r="R837" s="79">
        <v>19835.400000000001</v>
      </c>
      <c r="S837" s="79"/>
      <c r="T837" s="79"/>
      <c r="U837" s="79"/>
      <c r="V837" s="79"/>
      <c r="W837" s="79"/>
      <c r="X837" s="79"/>
      <c r="Y837" s="79"/>
      <c r="Z837" s="79"/>
      <c r="AA837" s="261">
        <v>15000</v>
      </c>
      <c r="AB837" s="175"/>
      <c r="AC837" s="136"/>
      <c r="AD837" s="137"/>
      <c r="AE837" s="136"/>
      <c r="AF837" s="126"/>
      <c r="AG837" s="126"/>
    </row>
    <row r="838" spans="1:33" s="52" customFormat="1" x14ac:dyDescent="0.25">
      <c r="A838" s="514"/>
      <c r="B838" s="557"/>
      <c r="C838" s="517"/>
      <c r="D838" s="577"/>
      <c r="E838" s="80"/>
      <c r="F838" s="132" t="s">
        <v>116</v>
      </c>
      <c r="G838" s="79"/>
      <c r="H838" s="79"/>
      <c r="I838" s="79"/>
      <c r="J838" s="79"/>
      <c r="K838" s="79"/>
      <c r="L838" s="79">
        <v>235000</v>
      </c>
      <c r="M838" s="79"/>
      <c r="N838" s="79"/>
      <c r="O838" s="79"/>
      <c r="P838" s="79"/>
      <c r="Q838" s="79">
        <v>235000</v>
      </c>
      <c r="R838" s="79">
        <v>235000</v>
      </c>
      <c r="S838" s="79"/>
      <c r="T838" s="79"/>
      <c r="U838" s="79"/>
      <c r="V838" s="79"/>
      <c r="W838" s="79"/>
      <c r="X838" s="79"/>
      <c r="Y838" s="79"/>
      <c r="Z838" s="79"/>
      <c r="AA838" s="261">
        <v>235000</v>
      </c>
      <c r="AB838" s="175"/>
      <c r="AC838" s="136"/>
      <c r="AD838" s="137"/>
      <c r="AE838" s="136"/>
      <c r="AF838" s="126"/>
      <c r="AG838" s="126"/>
    </row>
    <row r="839" spans="1:33" s="52" customFormat="1" x14ac:dyDescent="0.25">
      <c r="A839" s="515"/>
      <c r="B839" s="558"/>
      <c r="C839" s="518"/>
      <c r="D839" s="578"/>
      <c r="E839" s="78"/>
      <c r="F839" s="132" t="s">
        <v>113</v>
      </c>
      <c r="G839" s="79"/>
      <c r="H839" s="79"/>
      <c r="I839" s="79"/>
      <c r="J839" s="79"/>
      <c r="K839" s="79"/>
      <c r="L839" s="79">
        <v>50000</v>
      </c>
      <c r="M839" s="79"/>
      <c r="N839" s="79"/>
      <c r="O839" s="79"/>
      <c r="P839" s="79"/>
      <c r="Q839" s="79">
        <v>66118</v>
      </c>
      <c r="R839" s="79">
        <v>66118</v>
      </c>
      <c r="S839" s="79"/>
      <c r="T839" s="79"/>
      <c r="U839" s="79"/>
      <c r="V839" s="79"/>
      <c r="W839" s="79"/>
      <c r="X839" s="79"/>
      <c r="Y839" s="79"/>
      <c r="Z839" s="79"/>
      <c r="AA839" s="261">
        <v>50000</v>
      </c>
      <c r="AB839" s="175"/>
      <c r="AC839" s="136"/>
      <c r="AD839" s="137"/>
      <c r="AE839" s="136"/>
      <c r="AF839" s="126"/>
      <c r="AG839" s="126"/>
    </row>
    <row r="840" spans="1:33" s="52" customFormat="1" x14ac:dyDescent="0.25">
      <c r="A840" s="181"/>
      <c r="B840" s="182" t="s">
        <v>16</v>
      </c>
      <c r="C840" s="183"/>
      <c r="D840" s="82"/>
      <c r="E840" s="82"/>
      <c r="F840" s="184"/>
      <c r="G840" s="143"/>
      <c r="H840" s="143"/>
      <c r="I840" s="143"/>
      <c r="J840" s="143"/>
      <c r="K840" s="143"/>
      <c r="L840" s="143"/>
      <c r="M840" s="143"/>
      <c r="N840" s="143"/>
      <c r="O840" s="143"/>
      <c r="P840" s="143"/>
      <c r="Q840" s="143"/>
      <c r="R840" s="143"/>
      <c r="S840" s="143"/>
      <c r="T840" s="143"/>
      <c r="U840" s="143"/>
      <c r="V840" s="143"/>
      <c r="W840" s="143"/>
      <c r="X840" s="143"/>
      <c r="Y840" s="143"/>
      <c r="Z840" s="143"/>
      <c r="AA840" s="144">
        <f>SUM(AA834:AA839)</f>
        <v>2260000</v>
      </c>
      <c r="AB840" s="145">
        <f>AA840/E836</f>
        <v>1</v>
      </c>
      <c r="AC840" s="136"/>
      <c r="AD840" s="137"/>
      <c r="AE840" s="136"/>
      <c r="AF840" s="126"/>
      <c r="AG840" s="126"/>
    </row>
    <row r="841" spans="1:33" s="52" customFormat="1" x14ac:dyDescent="0.25">
      <c r="A841" s="513">
        <v>94</v>
      </c>
      <c r="B841" s="543" t="s">
        <v>356</v>
      </c>
      <c r="C841" s="620" t="s">
        <v>357</v>
      </c>
      <c r="D841" s="626" t="s">
        <v>779</v>
      </c>
      <c r="E841" s="617">
        <v>3181832.3600000003</v>
      </c>
      <c r="F841" s="132" t="s">
        <v>171</v>
      </c>
      <c r="G841" s="79"/>
      <c r="H841" s="79"/>
      <c r="I841" s="79"/>
      <c r="J841" s="79">
        <v>266574.82</v>
      </c>
      <c r="K841" s="79"/>
      <c r="L841" s="79"/>
      <c r="M841" s="79">
        <v>161365.85</v>
      </c>
      <c r="N841" s="79"/>
      <c r="O841" s="79"/>
      <c r="P841" s="79"/>
      <c r="Q841" s="79"/>
      <c r="R841" s="79">
        <v>80365.820000000007</v>
      </c>
      <c r="S841" s="79"/>
      <c r="T841" s="79"/>
      <c r="U841" s="79"/>
      <c r="V841" s="79"/>
      <c r="W841" s="79"/>
      <c r="X841" s="79"/>
      <c r="Y841" s="79"/>
      <c r="Z841" s="79"/>
      <c r="AA841" s="261">
        <v>266574.82</v>
      </c>
      <c r="AB841" s="175"/>
      <c r="AC841" s="136">
        <v>4</v>
      </c>
      <c r="AD841" s="308">
        <v>265209</v>
      </c>
      <c r="AE841" s="136" t="s">
        <v>1559</v>
      </c>
      <c r="AF841" s="126"/>
      <c r="AG841" s="126"/>
    </row>
    <row r="842" spans="1:33" s="52" customFormat="1" x14ac:dyDescent="0.25">
      <c r="A842" s="514"/>
      <c r="B842" s="544"/>
      <c r="C842" s="621"/>
      <c r="D842" s="627"/>
      <c r="E842" s="618"/>
      <c r="F842" s="132" t="s">
        <v>113</v>
      </c>
      <c r="G842" s="79"/>
      <c r="H842" s="79"/>
      <c r="I842" s="79"/>
      <c r="J842" s="79">
        <v>200000</v>
      </c>
      <c r="K842" s="79"/>
      <c r="L842" s="79"/>
      <c r="M842" s="79"/>
      <c r="N842" s="79"/>
      <c r="O842" s="79"/>
      <c r="P842" s="79"/>
      <c r="Q842" s="79"/>
      <c r="R842" s="79">
        <v>200000</v>
      </c>
      <c r="S842" s="79"/>
      <c r="T842" s="79"/>
      <c r="U842" s="79"/>
      <c r="V842" s="79"/>
      <c r="W842" s="79"/>
      <c r="X842" s="79"/>
      <c r="Y842" s="79"/>
      <c r="Z842" s="79"/>
      <c r="AA842" s="261">
        <f t="shared" ref="AA842:AA852" si="14">SUM(G842:N842)</f>
        <v>200000</v>
      </c>
      <c r="AB842" s="175"/>
      <c r="AC842" s="136"/>
      <c r="AD842" s="308"/>
      <c r="AE842" s="136"/>
      <c r="AF842" s="126"/>
      <c r="AG842" s="126"/>
    </row>
    <row r="843" spans="1:33" s="52" customFormat="1" x14ac:dyDescent="0.25">
      <c r="A843" s="514"/>
      <c r="B843" s="544"/>
      <c r="C843" s="621"/>
      <c r="D843" s="627"/>
      <c r="E843" s="618"/>
      <c r="F843" s="132" t="s">
        <v>115</v>
      </c>
      <c r="G843" s="79"/>
      <c r="H843" s="79"/>
      <c r="I843" s="79"/>
      <c r="J843" s="79">
        <v>40000</v>
      </c>
      <c r="K843" s="79"/>
      <c r="L843" s="79"/>
      <c r="M843" s="79"/>
      <c r="N843" s="79"/>
      <c r="O843" s="79"/>
      <c r="P843" s="79"/>
      <c r="Q843" s="79"/>
      <c r="R843" s="79">
        <v>40000</v>
      </c>
      <c r="S843" s="79"/>
      <c r="T843" s="79"/>
      <c r="U843" s="79"/>
      <c r="V843" s="79"/>
      <c r="W843" s="79"/>
      <c r="X843" s="79"/>
      <c r="Y843" s="79"/>
      <c r="Z843" s="79"/>
      <c r="AA843" s="261">
        <f t="shared" si="14"/>
        <v>40000</v>
      </c>
      <c r="AB843" s="175"/>
      <c r="AC843" s="136"/>
      <c r="AD843" s="308"/>
      <c r="AE843" s="136"/>
      <c r="AF843" s="126"/>
      <c r="AG843" s="126"/>
    </row>
    <row r="844" spans="1:33" s="52" customFormat="1" x14ac:dyDescent="0.25">
      <c r="A844" s="514"/>
      <c r="B844" s="544"/>
      <c r="C844" s="621"/>
      <c r="D844" s="627"/>
      <c r="E844" s="618"/>
      <c r="F844" s="132" t="s">
        <v>278</v>
      </c>
      <c r="G844" s="79"/>
      <c r="H844" s="79"/>
      <c r="I844" s="79"/>
      <c r="J844" s="79"/>
      <c r="K844" s="79">
        <v>500000</v>
      </c>
      <c r="L844" s="79"/>
      <c r="M844" s="79"/>
      <c r="N844" s="79"/>
      <c r="O844" s="79"/>
      <c r="P844" s="79"/>
      <c r="Q844" s="79"/>
      <c r="R844" s="79">
        <v>462626</v>
      </c>
      <c r="S844" s="79"/>
      <c r="T844" s="79"/>
      <c r="U844" s="79"/>
      <c r="V844" s="79"/>
      <c r="W844" s="79"/>
      <c r="X844" s="79"/>
      <c r="Y844" s="79"/>
      <c r="Z844" s="79"/>
      <c r="AA844" s="261">
        <f t="shared" si="14"/>
        <v>500000</v>
      </c>
      <c r="AB844" s="175"/>
      <c r="AC844" s="136">
        <v>3</v>
      </c>
      <c r="AD844" s="308">
        <v>209238</v>
      </c>
      <c r="AE844" s="136" t="s">
        <v>1560</v>
      </c>
      <c r="AF844" s="126"/>
      <c r="AG844" s="126"/>
    </row>
    <row r="845" spans="1:33" s="52" customFormat="1" x14ac:dyDescent="0.25">
      <c r="A845" s="514"/>
      <c r="B845" s="544"/>
      <c r="C845" s="621"/>
      <c r="D845" s="627"/>
      <c r="E845" s="618"/>
      <c r="F845" s="132" t="s">
        <v>355</v>
      </c>
      <c r="G845" s="79"/>
      <c r="H845" s="79"/>
      <c r="I845" s="79"/>
      <c r="J845" s="79">
        <v>200000</v>
      </c>
      <c r="K845" s="79"/>
      <c r="L845" s="79"/>
      <c r="M845" s="79">
        <v>150000</v>
      </c>
      <c r="N845" s="79"/>
      <c r="O845" s="79"/>
      <c r="P845" s="79"/>
      <c r="Q845" s="79"/>
      <c r="R845" s="79"/>
      <c r="S845" s="79"/>
      <c r="T845" s="79"/>
      <c r="U845" s="79"/>
      <c r="V845" s="79"/>
      <c r="W845" s="79"/>
      <c r="X845" s="79"/>
      <c r="Y845" s="79"/>
      <c r="Z845" s="79"/>
      <c r="AA845" s="261">
        <v>200000</v>
      </c>
      <c r="AB845" s="175"/>
      <c r="AC845" s="136">
        <v>2</v>
      </c>
      <c r="AD845" s="308">
        <v>310000</v>
      </c>
      <c r="AE845" s="136" t="s">
        <v>1561</v>
      </c>
      <c r="AF845" s="126"/>
      <c r="AG845" s="126"/>
    </row>
    <row r="846" spans="1:33" s="52" customFormat="1" x14ac:dyDescent="0.25">
      <c r="A846" s="514"/>
      <c r="B846" s="544"/>
      <c r="C846" s="621"/>
      <c r="D846" s="627"/>
      <c r="E846" s="618"/>
      <c r="F846" s="132" t="s">
        <v>358</v>
      </c>
      <c r="G846" s="79"/>
      <c r="H846" s="79"/>
      <c r="I846" s="79"/>
      <c r="J846" s="79">
        <v>1232192</v>
      </c>
      <c r="K846" s="79"/>
      <c r="L846" s="79"/>
      <c r="M846" s="79">
        <v>1067528</v>
      </c>
      <c r="N846" s="79"/>
      <c r="O846" s="79"/>
      <c r="P846" s="79"/>
      <c r="Q846" s="79"/>
      <c r="R846" s="79"/>
      <c r="S846" s="79"/>
      <c r="T846" s="79"/>
      <c r="U846" s="79"/>
      <c r="V846" s="79"/>
      <c r="W846" s="79"/>
      <c r="X846" s="79"/>
      <c r="Y846" s="79"/>
      <c r="Z846" s="79"/>
      <c r="AA846" s="261">
        <v>1232192</v>
      </c>
      <c r="AB846" s="175"/>
      <c r="AC846" s="136">
        <v>14</v>
      </c>
      <c r="AD846" s="308">
        <v>1048164</v>
      </c>
      <c r="AE846" s="136" t="s">
        <v>1562</v>
      </c>
      <c r="AF846" s="126"/>
      <c r="AG846" s="126"/>
    </row>
    <row r="847" spans="1:33" s="52" customFormat="1" x14ac:dyDescent="0.25">
      <c r="A847" s="514"/>
      <c r="B847" s="544"/>
      <c r="C847" s="621"/>
      <c r="D847" s="627"/>
      <c r="E847" s="618"/>
      <c r="F847" s="132" t="s">
        <v>359</v>
      </c>
      <c r="G847" s="79"/>
      <c r="H847" s="79"/>
      <c r="I847" s="79"/>
      <c r="J847" s="79">
        <v>144861.17000000001</v>
      </c>
      <c r="K847" s="79"/>
      <c r="L847" s="79"/>
      <c r="M847" s="79">
        <v>144861.17000000001</v>
      </c>
      <c r="N847" s="79"/>
      <c r="O847" s="79"/>
      <c r="P847" s="79"/>
      <c r="Q847" s="79"/>
      <c r="R847" s="79"/>
      <c r="S847" s="79"/>
      <c r="T847" s="79"/>
      <c r="U847" s="79"/>
      <c r="V847" s="79"/>
      <c r="W847" s="79"/>
      <c r="X847" s="79"/>
      <c r="Y847" s="79"/>
      <c r="Z847" s="79"/>
      <c r="AA847" s="261">
        <v>144861.17000000001</v>
      </c>
      <c r="AB847" s="175"/>
      <c r="AC847" s="136">
        <v>1</v>
      </c>
      <c r="AD847" s="308">
        <v>126792</v>
      </c>
      <c r="AE847" s="136"/>
      <c r="AF847" s="126"/>
      <c r="AG847" s="126"/>
    </row>
    <row r="848" spans="1:33" s="52" customFormat="1" x14ac:dyDescent="0.25">
      <c r="A848" s="514"/>
      <c r="B848" s="544"/>
      <c r="C848" s="621"/>
      <c r="D848" s="627"/>
      <c r="E848" s="618"/>
      <c r="F848" s="132" t="s">
        <v>258</v>
      </c>
      <c r="G848" s="79"/>
      <c r="H848" s="79"/>
      <c r="I848" s="79"/>
      <c r="J848" s="79"/>
      <c r="K848" s="79"/>
      <c r="L848" s="79"/>
      <c r="M848" s="79">
        <v>9000</v>
      </c>
      <c r="N848" s="79"/>
      <c r="O848" s="79"/>
      <c r="P848" s="79"/>
      <c r="Q848" s="79"/>
      <c r="R848" s="79"/>
      <c r="S848" s="79"/>
      <c r="T848" s="79">
        <v>9000</v>
      </c>
      <c r="U848" s="79"/>
      <c r="V848" s="79"/>
      <c r="W848" s="79"/>
      <c r="X848" s="79"/>
      <c r="Y848" s="79"/>
      <c r="Z848" s="79"/>
      <c r="AA848" s="261">
        <f t="shared" si="14"/>
        <v>9000</v>
      </c>
      <c r="AB848" s="175"/>
      <c r="AC848" s="136"/>
      <c r="AD848" s="308"/>
      <c r="AE848" s="136"/>
      <c r="AF848" s="126"/>
      <c r="AG848" s="126"/>
    </row>
    <row r="849" spans="1:33" s="52" customFormat="1" x14ac:dyDescent="0.25">
      <c r="A849" s="514"/>
      <c r="B849" s="544"/>
      <c r="C849" s="621"/>
      <c r="D849" s="627"/>
      <c r="E849" s="618"/>
      <c r="F849" s="132" t="s">
        <v>118</v>
      </c>
      <c r="G849" s="79"/>
      <c r="H849" s="79"/>
      <c r="I849" s="79"/>
      <c r="J849" s="79"/>
      <c r="K849" s="79"/>
      <c r="L849" s="79"/>
      <c r="M849" s="79"/>
      <c r="N849" s="79"/>
      <c r="O849" s="79"/>
      <c r="P849" s="79"/>
      <c r="Q849" s="79"/>
      <c r="R849" s="79"/>
      <c r="S849" s="79">
        <v>50000</v>
      </c>
      <c r="T849" s="79"/>
      <c r="U849" s="79"/>
      <c r="V849" s="79"/>
      <c r="W849" s="79"/>
      <c r="X849" s="79"/>
      <c r="Y849" s="79"/>
      <c r="Z849" s="79"/>
      <c r="AA849" s="261">
        <v>50000</v>
      </c>
      <c r="AB849" s="175"/>
      <c r="AC849" s="136"/>
      <c r="AD849" s="137"/>
      <c r="AE849" s="136"/>
      <c r="AF849" s="126"/>
      <c r="AG849" s="126"/>
    </row>
    <row r="850" spans="1:33" s="52" customFormat="1" x14ac:dyDescent="0.25">
      <c r="A850" s="514"/>
      <c r="B850" s="544"/>
      <c r="C850" s="621"/>
      <c r="D850" s="627"/>
      <c r="E850" s="618"/>
      <c r="F850" s="132" t="s">
        <v>116</v>
      </c>
      <c r="G850" s="79"/>
      <c r="H850" s="79"/>
      <c r="I850" s="79"/>
      <c r="J850" s="79"/>
      <c r="K850" s="79"/>
      <c r="L850" s="79"/>
      <c r="M850" s="79"/>
      <c r="N850" s="79"/>
      <c r="O850" s="79"/>
      <c r="P850" s="79"/>
      <c r="Q850" s="79"/>
      <c r="R850" s="79"/>
      <c r="S850" s="79">
        <v>58551.73</v>
      </c>
      <c r="T850" s="79"/>
      <c r="U850" s="79"/>
      <c r="V850" s="79"/>
      <c r="W850" s="79"/>
      <c r="X850" s="79"/>
      <c r="Y850" s="79"/>
      <c r="Z850" s="79"/>
      <c r="AA850" s="261">
        <v>58552</v>
      </c>
      <c r="AB850" s="175"/>
      <c r="AC850" s="136"/>
      <c r="AD850" s="137"/>
      <c r="AE850" s="136"/>
      <c r="AF850" s="126"/>
      <c r="AG850" s="126"/>
    </row>
    <row r="851" spans="1:33" s="52" customFormat="1" x14ac:dyDescent="0.25">
      <c r="A851" s="514"/>
      <c r="B851" s="544"/>
      <c r="C851" s="621"/>
      <c r="D851" s="627"/>
      <c r="E851" s="618"/>
      <c r="F851" s="132" t="s">
        <v>131</v>
      </c>
      <c r="G851" s="79"/>
      <c r="H851" s="79"/>
      <c r="I851" s="79"/>
      <c r="J851" s="79"/>
      <c r="K851" s="79">
        <v>260000</v>
      </c>
      <c r="L851" s="79"/>
      <c r="M851" s="79"/>
      <c r="N851" s="79"/>
      <c r="O851" s="79"/>
      <c r="P851" s="79"/>
      <c r="Q851" s="79"/>
      <c r="R851" s="79"/>
      <c r="S851" s="79">
        <v>260000</v>
      </c>
      <c r="T851" s="79"/>
      <c r="U851" s="79"/>
      <c r="V851" s="79"/>
      <c r="W851" s="79"/>
      <c r="X851" s="79"/>
      <c r="Y851" s="79"/>
      <c r="Z851" s="79"/>
      <c r="AA851" s="261">
        <f t="shared" si="14"/>
        <v>260000</v>
      </c>
      <c r="AB851" s="175"/>
      <c r="AC851" s="136"/>
      <c r="AD851" s="137"/>
      <c r="AE851" s="136"/>
      <c r="AF851" s="126"/>
      <c r="AG851" s="126"/>
    </row>
    <row r="852" spans="1:33" s="52" customFormat="1" x14ac:dyDescent="0.25">
      <c r="A852" s="515"/>
      <c r="B852" s="625"/>
      <c r="C852" s="629"/>
      <c r="D852" s="628"/>
      <c r="E852" s="619"/>
      <c r="F852" s="132" t="s">
        <v>117</v>
      </c>
      <c r="G852" s="79"/>
      <c r="H852" s="79"/>
      <c r="I852" s="79"/>
      <c r="J852" s="79"/>
      <c r="K852" s="79">
        <v>220653</v>
      </c>
      <c r="L852" s="79"/>
      <c r="M852" s="79"/>
      <c r="N852" s="79"/>
      <c r="O852" s="79"/>
      <c r="P852" s="79"/>
      <c r="Q852" s="79"/>
      <c r="R852" s="79"/>
      <c r="S852" s="79">
        <v>220652.64</v>
      </c>
      <c r="T852" s="79"/>
      <c r="U852" s="79"/>
      <c r="V852" s="79"/>
      <c r="W852" s="79"/>
      <c r="X852" s="79"/>
      <c r="Y852" s="79"/>
      <c r="Z852" s="79"/>
      <c r="AA852" s="261">
        <f t="shared" si="14"/>
        <v>220653</v>
      </c>
      <c r="AB852" s="175"/>
      <c r="AC852" s="136"/>
      <c r="AD852" s="137"/>
      <c r="AE852" s="136"/>
      <c r="AF852" s="126"/>
      <c r="AG852" s="126"/>
    </row>
    <row r="853" spans="1:33" s="52" customFormat="1" x14ac:dyDescent="0.25">
      <c r="A853" s="181"/>
      <c r="B853" s="264" t="s">
        <v>16</v>
      </c>
      <c r="C853" s="267"/>
      <c r="D853" s="265"/>
      <c r="E853" s="265"/>
      <c r="F853" s="266"/>
      <c r="G853" s="143"/>
      <c r="H853" s="143"/>
      <c r="I853" s="143"/>
      <c r="J853" s="143"/>
      <c r="K853" s="143"/>
      <c r="L853" s="143"/>
      <c r="M853" s="143"/>
      <c r="N853" s="143"/>
      <c r="O853" s="143"/>
      <c r="P853" s="143"/>
      <c r="Q853" s="143"/>
      <c r="R853" s="143"/>
      <c r="S853" s="143"/>
      <c r="T853" s="143"/>
      <c r="U853" s="143"/>
      <c r="V853" s="143"/>
      <c r="W853" s="143"/>
      <c r="X853" s="143"/>
      <c r="Y853" s="143"/>
      <c r="Z853" s="143"/>
      <c r="AA853" s="144">
        <f>SUM(AA841:AA852)</f>
        <v>3181832.99</v>
      </c>
      <c r="AB853" s="145">
        <f>AA853/E841</f>
        <v>1.0000001979991178</v>
      </c>
      <c r="AC853" s="136"/>
      <c r="AD853" s="137"/>
      <c r="AE853" s="136"/>
      <c r="AF853" s="126"/>
      <c r="AG853" s="126"/>
    </row>
    <row r="854" spans="1:33" s="52" customFormat="1" x14ac:dyDescent="0.25">
      <c r="A854" s="513">
        <v>95</v>
      </c>
      <c r="B854" s="543" t="s">
        <v>360</v>
      </c>
      <c r="C854" s="620" t="s">
        <v>361</v>
      </c>
      <c r="D854" s="626" t="s">
        <v>780</v>
      </c>
      <c r="E854" s="622">
        <v>1719080.3599999999</v>
      </c>
      <c r="F854" s="132" t="s">
        <v>107</v>
      </c>
      <c r="G854" s="79"/>
      <c r="H854" s="79"/>
      <c r="I854" s="79"/>
      <c r="J854" s="79"/>
      <c r="K854" s="79"/>
      <c r="L854" s="79"/>
      <c r="M854" s="79"/>
      <c r="N854" s="79"/>
      <c r="O854" s="79"/>
      <c r="P854" s="79"/>
      <c r="Q854" s="79"/>
      <c r="R854" s="79">
        <v>100898.32</v>
      </c>
      <c r="S854" s="79"/>
      <c r="T854" s="79"/>
      <c r="U854" s="79"/>
      <c r="V854" s="79"/>
      <c r="W854" s="79"/>
      <c r="X854" s="79"/>
      <c r="Y854" s="79"/>
      <c r="Z854" s="79"/>
      <c r="AA854" s="261">
        <v>100898.32</v>
      </c>
      <c r="AB854" s="175"/>
      <c r="AC854" s="136"/>
      <c r="AD854" s="137"/>
      <c r="AE854" s="136"/>
      <c r="AF854" s="126"/>
      <c r="AG854" s="126"/>
    </row>
    <row r="855" spans="1:33" s="52" customFormat="1" x14ac:dyDescent="0.25">
      <c r="A855" s="514"/>
      <c r="B855" s="544"/>
      <c r="C855" s="621"/>
      <c r="D855" s="627"/>
      <c r="E855" s="623"/>
      <c r="F855" s="132" t="s">
        <v>53</v>
      </c>
      <c r="G855" s="79"/>
      <c r="H855" s="79"/>
      <c r="I855" s="79"/>
      <c r="J855" s="79"/>
      <c r="K855" s="79"/>
      <c r="L855" s="79"/>
      <c r="M855" s="79"/>
      <c r="N855" s="79"/>
      <c r="O855" s="79"/>
      <c r="P855" s="79">
        <v>1042965.17</v>
      </c>
      <c r="Q855" s="79"/>
      <c r="R855" s="79"/>
      <c r="S855" s="79"/>
      <c r="T855" s="79"/>
      <c r="U855" s="79"/>
      <c r="V855" s="79"/>
      <c r="W855" s="79"/>
      <c r="X855" s="79"/>
      <c r="Y855" s="79"/>
      <c r="Z855" s="79"/>
      <c r="AA855" s="261">
        <v>1042965.17</v>
      </c>
      <c r="AB855" s="175"/>
      <c r="AC855" s="136"/>
      <c r="AD855" s="137"/>
      <c r="AE855" s="136"/>
      <c r="AF855" s="126"/>
      <c r="AG855" s="126"/>
    </row>
    <row r="856" spans="1:33" s="52" customFormat="1" x14ac:dyDescent="0.25">
      <c r="A856" s="514"/>
      <c r="B856" s="544"/>
      <c r="C856" s="621"/>
      <c r="D856" s="627"/>
      <c r="E856" s="623"/>
      <c r="F856" s="132" t="s">
        <v>54</v>
      </c>
      <c r="G856" s="79"/>
      <c r="H856" s="79"/>
      <c r="I856" s="79"/>
      <c r="J856" s="79"/>
      <c r="K856" s="79"/>
      <c r="L856" s="79"/>
      <c r="M856" s="79"/>
      <c r="N856" s="79"/>
      <c r="O856" s="79"/>
      <c r="P856" s="79"/>
      <c r="Q856" s="79"/>
      <c r="R856" s="79">
        <v>100000</v>
      </c>
      <c r="S856" s="79"/>
      <c r="T856" s="79"/>
      <c r="U856" s="79"/>
      <c r="V856" s="79"/>
      <c r="W856" s="79"/>
      <c r="X856" s="79"/>
      <c r="Y856" s="79"/>
      <c r="Z856" s="79"/>
      <c r="AA856" s="261">
        <v>100000</v>
      </c>
      <c r="AB856" s="175"/>
      <c r="AC856" s="136"/>
      <c r="AD856" s="137"/>
      <c r="AE856" s="136"/>
      <c r="AF856" s="126"/>
      <c r="AG856" s="126"/>
    </row>
    <row r="857" spans="1:33" s="52" customFormat="1" x14ac:dyDescent="0.25">
      <c r="A857" s="514"/>
      <c r="B857" s="544"/>
      <c r="C857" s="621"/>
      <c r="D857" s="627"/>
      <c r="E857" s="623"/>
      <c r="F857" s="132" t="s">
        <v>147</v>
      </c>
      <c r="G857" s="79"/>
      <c r="H857" s="79"/>
      <c r="I857" s="79"/>
      <c r="J857" s="79"/>
      <c r="K857" s="79"/>
      <c r="L857" s="79"/>
      <c r="M857" s="79"/>
      <c r="N857" s="79"/>
      <c r="O857" s="79"/>
      <c r="P857" s="79"/>
      <c r="Q857" s="79"/>
      <c r="R857" s="79">
        <v>60000</v>
      </c>
      <c r="S857" s="79"/>
      <c r="T857" s="79"/>
      <c r="U857" s="79"/>
      <c r="V857" s="79"/>
      <c r="W857" s="79"/>
      <c r="X857" s="79"/>
      <c r="Y857" s="79"/>
      <c r="Z857" s="79"/>
      <c r="AA857" s="261">
        <v>60000</v>
      </c>
      <c r="AB857" s="175"/>
      <c r="AC857" s="136"/>
      <c r="AD857" s="137"/>
      <c r="AE857" s="136"/>
      <c r="AF857" s="126"/>
      <c r="AG857" s="126"/>
    </row>
    <row r="858" spans="1:33" s="52" customFormat="1" x14ac:dyDescent="0.25">
      <c r="A858" s="514"/>
      <c r="B858" s="544"/>
      <c r="C858" s="621"/>
      <c r="D858" s="627"/>
      <c r="E858" s="623"/>
      <c r="F858" s="132" t="s">
        <v>47</v>
      </c>
      <c r="G858" s="79"/>
      <c r="H858" s="79"/>
      <c r="I858" s="79"/>
      <c r="J858" s="79"/>
      <c r="K858" s="79"/>
      <c r="L858" s="79"/>
      <c r="M858" s="79"/>
      <c r="N858" s="79"/>
      <c r="O858" s="79"/>
      <c r="P858" s="79"/>
      <c r="Q858" s="79"/>
      <c r="R858" s="79">
        <v>219382.09</v>
      </c>
      <c r="S858" s="79"/>
      <c r="T858" s="79"/>
      <c r="U858" s="79"/>
      <c r="V858" s="79"/>
      <c r="W858" s="79"/>
      <c r="X858" s="79"/>
      <c r="Y858" s="79"/>
      <c r="Z858" s="79"/>
      <c r="AA858" s="261">
        <v>219382.09</v>
      </c>
      <c r="AB858" s="175"/>
      <c r="AC858" s="136"/>
      <c r="AD858" s="137"/>
      <c r="AE858" s="136"/>
      <c r="AF858" s="126"/>
      <c r="AG858" s="126"/>
    </row>
    <row r="859" spans="1:33" s="52" customFormat="1" x14ac:dyDescent="0.25">
      <c r="A859" s="514"/>
      <c r="B859" s="544"/>
      <c r="C859" s="621"/>
      <c r="D859" s="627"/>
      <c r="E859" s="623"/>
      <c r="F859" s="132" t="s">
        <v>77</v>
      </c>
      <c r="G859" s="79"/>
      <c r="H859" s="79"/>
      <c r="I859" s="79"/>
      <c r="J859" s="79"/>
      <c r="K859" s="79"/>
      <c r="L859" s="79"/>
      <c r="M859" s="79"/>
      <c r="N859" s="79"/>
      <c r="O859" s="79"/>
      <c r="P859" s="79"/>
      <c r="Q859" s="79"/>
      <c r="R859" s="79">
        <v>5834.78</v>
      </c>
      <c r="S859" s="79"/>
      <c r="T859" s="79"/>
      <c r="U859" s="79"/>
      <c r="V859" s="79"/>
      <c r="W859" s="79"/>
      <c r="X859" s="79"/>
      <c r="Y859" s="79"/>
      <c r="Z859" s="79"/>
      <c r="AA859" s="261">
        <v>5834.78</v>
      </c>
      <c r="AB859" s="175"/>
      <c r="AC859" s="136"/>
      <c r="AD859" s="137"/>
      <c r="AE859" s="136"/>
      <c r="AF859" s="126"/>
      <c r="AG859" s="126"/>
    </row>
    <row r="860" spans="1:33" s="52" customFormat="1" x14ac:dyDescent="0.25">
      <c r="A860" s="514"/>
      <c r="B860" s="544"/>
      <c r="C860" s="621"/>
      <c r="D860" s="627"/>
      <c r="E860" s="623"/>
      <c r="F860" s="132" t="s">
        <v>51</v>
      </c>
      <c r="G860" s="79"/>
      <c r="H860" s="79"/>
      <c r="I860" s="79"/>
      <c r="J860" s="79"/>
      <c r="K860" s="79"/>
      <c r="L860" s="79"/>
      <c r="M860" s="79"/>
      <c r="N860" s="79"/>
      <c r="O860" s="79"/>
      <c r="P860" s="79"/>
      <c r="Q860" s="79"/>
      <c r="R860" s="79"/>
      <c r="S860" s="79">
        <v>120000</v>
      </c>
      <c r="T860" s="79"/>
      <c r="U860" s="79"/>
      <c r="V860" s="79"/>
      <c r="W860" s="79"/>
      <c r="X860" s="79"/>
      <c r="Y860" s="79"/>
      <c r="Z860" s="79"/>
      <c r="AA860" s="261">
        <v>120000</v>
      </c>
      <c r="AB860" s="175"/>
      <c r="AC860" s="136"/>
      <c r="AD860" s="137"/>
      <c r="AE860" s="136"/>
      <c r="AF860" s="126"/>
      <c r="AG860" s="126"/>
    </row>
    <row r="861" spans="1:33" s="52" customFormat="1" x14ac:dyDescent="0.25">
      <c r="A861" s="514"/>
      <c r="B861" s="544"/>
      <c r="C861" s="621"/>
      <c r="D861" s="627"/>
      <c r="E861" s="623"/>
      <c r="F861" s="132" t="s">
        <v>81</v>
      </c>
      <c r="G861" s="79"/>
      <c r="H861" s="79"/>
      <c r="I861" s="79"/>
      <c r="J861" s="79"/>
      <c r="K861" s="79"/>
      <c r="L861" s="79"/>
      <c r="M861" s="79"/>
      <c r="N861" s="79"/>
      <c r="O861" s="79"/>
      <c r="P861" s="79"/>
      <c r="Q861" s="79"/>
      <c r="R861" s="79"/>
      <c r="S861" s="79">
        <v>70000</v>
      </c>
      <c r="T861" s="79"/>
      <c r="U861" s="79"/>
      <c r="V861" s="79"/>
      <c r="W861" s="79"/>
      <c r="X861" s="79"/>
      <c r="Y861" s="79"/>
      <c r="Z861" s="79"/>
      <c r="AA861" s="261">
        <v>70000</v>
      </c>
      <c r="AB861" s="175"/>
      <c r="AC861" s="136"/>
      <c r="AD861" s="137"/>
      <c r="AE861" s="136"/>
      <c r="AF861" s="126"/>
      <c r="AG861" s="126"/>
    </row>
    <row r="862" spans="1:33" s="52" customFormat="1" x14ac:dyDescent="0.25">
      <c r="A862" s="181"/>
      <c r="B862" s="264" t="s">
        <v>16</v>
      </c>
      <c r="C862" s="267"/>
      <c r="D862" s="265"/>
      <c r="E862" s="265"/>
      <c r="F862" s="266"/>
      <c r="G862" s="143"/>
      <c r="H862" s="143"/>
      <c r="I862" s="143"/>
      <c r="J862" s="143"/>
      <c r="K862" s="143"/>
      <c r="L862" s="143"/>
      <c r="M862" s="143"/>
      <c r="N862" s="143"/>
      <c r="O862" s="143"/>
      <c r="P862" s="143"/>
      <c r="Q862" s="143"/>
      <c r="R862" s="143"/>
      <c r="S862" s="143"/>
      <c r="T862" s="143"/>
      <c r="U862" s="143"/>
      <c r="V862" s="143"/>
      <c r="W862" s="143"/>
      <c r="X862" s="143"/>
      <c r="Y862" s="143"/>
      <c r="Z862" s="143"/>
      <c r="AA862" s="144">
        <f>SUM(AA854:AA861)</f>
        <v>1719080.36</v>
      </c>
      <c r="AB862" s="145">
        <f>AA862/E854</f>
        <v>1.0000000000000002</v>
      </c>
      <c r="AC862" s="136"/>
      <c r="AD862" s="137"/>
      <c r="AE862" s="136"/>
      <c r="AF862" s="126"/>
      <c r="AG862" s="126"/>
    </row>
    <row r="863" spans="1:33" s="52" customFormat="1" x14ac:dyDescent="0.25">
      <c r="A863" s="513">
        <v>96</v>
      </c>
      <c r="B863" s="510" t="s">
        <v>362</v>
      </c>
      <c r="C863" s="516" t="s">
        <v>361</v>
      </c>
      <c r="D863" s="522" t="s">
        <v>781</v>
      </c>
      <c r="E863" s="519">
        <v>1230117.25272</v>
      </c>
      <c r="F863" s="132" t="s">
        <v>21</v>
      </c>
      <c r="G863" s="79"/>
      <c r="H863" s="79"/>
      <c r="I863" s="79">
        <v>736000.01</v>
      </c>
      <c r="J863" s="79"/>
      <c r="K863" s="79"/>
      <c r="L863" s="79">
        <v>241605.01</v>
      </c>
      <c r="M863" s="79"/>
      <c r="N863" s="79"/>
      <c r="O863" s="79"/>
      <c r="P863" s="79"/>
      <c r="Q863" s="79">
        <v>142125.01</v>
      </c>
      <c r="R863" s="79"/>
      <c r="S863" s="79"/>
      <c r="T863" s="79"/>
      <c r="U863" s="79"/>
      <c r="V863" s="79"/>
      <c r="W863" s="79"/>
      <c r="X863" s="79"/>
      <c r="Y863" s="79"/>
      <c r="Z863" s="79"/>
      <c r="AA863" s="261">
        <v>736000</v>
      </c>
      <c r="AB863" s="175"/>
      <c r="AC863" s="136">
        <v>6</v>
      </c>
      <c r="AD863" s="137">
        <v>593875</v>
      </c>
      <c r="AE863" s="136"/>
      <c r="AF863" s="126"/>
      <c r="AG863" s="126"/>
    </row>
    <row r="864" spans="1:33" s="52" customFormat="1" x14ac:dyDescent="0.25">
      <c r="A864" s="514"/>
      <c r="B864" s="511"/>
      <c r="C864" s="517"/>
      <c r="D864" s="577"/>
      <c r="E864" s="520"/>
      <c r="F864" s="132" t="s">
        <v>48</v>
      </c>
      <c r="G864" s="79"/>
      <c r="H864" s="79"/>
      <c r="I864" s="79"/>
      <c r="J864" s="79"/>
      <c r="K864" s="79"/>
      <c r="L864" s="79">
        <v>321884.09999999998</v>
      </c>
      <c r="M864" s="79"/>
      <c r="N864" s="79"/>
      <c r="O864" s="79"/>
      <c r="P864" s="79">
        <v>150816.1</v>
      </c>
      <c r="Q864" s="79"/>
      <c r="R864" s="79"/>
      <c r="S864" s="79"/>
      <c r="T864" s="79"/>
      <c r="U864" s="79"/>
      <c r="V864" s="79"/>
      <c r="W864" s="79"/>
      <c r="X864" s="79"/>
      <c r="Y864" s="79"/>
      <c r="Z864" s="79"/>
      <c r="AA864" s="261">
        <v>321884</v>
      </c>
      <c r="AB864" s="175"/>
      <c r="AC864" s="136">
        <v>3</v>
      </c>
      <c r="AD864" s="137">
        <v>171068</v>
      </c>
      <c r="AE864" s="136"/>
      <c r="AF864" s="126"/>
      <c r="AG864" s="126"/>
    </row>
    <row r="865" spans="1:33" s="52" customFormat="1" x14ac:dyDescent="0.25">
      <c r="A865" s="514"/>
      <c r="B865" s="511"/>
      <c r="C865" s="517"/>
      <c r="D865" s="577"/>
      <c r="E865" s="520"/>
      <c r="F865" s="132" t="s">
        <v>343</v>
      </c>
      <c r="G865" s="79"/>
      <c r="H865" s="79"/>
      <c r="I865" s="79"/>
      <c r="J865" s="79"/>
      <c r="K865" s="79"/>
      <c r="L865" s="79"/>
      <c r="M865" s="79"/>
      <c r="N865" s="79"/>
      <c r="O865" s="79"/>
      <c r="P865" s="79"/>
      <c r="Q865" s="79">
        <v>62717.47</v>
      </c>
      <c r="R865" s="79"/>
      <c r="S865" s="79"/>
      <c r="T865" s="79"/>
      <c r="U865" s="79"/>
      <c r="V865" s="79"/>
      <c r="W865" s="79"/>
      <c r="X865" s="79"/>
      <c r="Y865" s="79"/>
      <c r="Z865" s="79"/>
      <c r="AA865" s="261">
        <v>62717.47</v>
      </c>
      <c r="AB865" s="175" t="s">
        <v>771</v>
      </c>
      <c r="AC865" s="136"/>
      <c r="AD865" s="137"/>
      <c r="AE865" s="136" t="s">
        <v>1112</v>
      </c>
      <c r="AF865" s="126"/>
      <c r="AG865" s="126"/>
    </row>
    <row r="866" spans="1:33" s="52" customFormat="1" x14ac:dyDescent="0.25">
      <c r="A866" s="514"/>
      <c r="B866" s="511"/>
      <c r="C866" s="517"/>
      <c r="D866" s="577"/>
      <c r="E866" s="520"/>
      <c r="F866" s="132" t="s">
        <v>363</v>
      </c>
      <c r="G866" s="79"/>
      <c r="H866" s="79"/>
      <c r="I866" s="79"/>
      <c r="J866" s="79"/>
      <c r="K866" s="79"/>
      <c r="L866" s="79"/>
      <c r="M866" s="79"/>
      <c r="N866" s="79"/>
      <c r="O866" s="79"/>
      <c r="P866" s="79"/>
      <c r="Q866" s="79">
        <v>107515.67</v>
      </c>
      <c r="R866" s="79"/>
      <c r="S866" s="79"/>
      <c r="T866" s="79"/>
      <c r="U866" s="79"/>
      <c r="V866" s="79"/>
      <c r="W866" s="79"/>
      <c r="X866" s="79"/>
      <c r="Y866" s="79"/>
      <c r="Z866" s="79"/>
      <c r="AA866" s="261">
        <v>107515.67</v>
      </c>
      <c r="AB866" s="175"/>
      <c r="AC866" s="136"/>
      <c r="AD866" s="137"/>
      <c r="AE866" s="136" t="s">
        <v>1112</v>
      </c>
      <c r="AF866" s="126"/>
      <c r="AG866" s="126"/>
    </row>
    <row r="867" spans="1:33" s="52" customFormat="1" x14ac:dyDescent="0.25">
      <c r="A867" s="515"/>
      <c r="B867" s="512"/>
      <c r="C867" s="518"/>
      <c r="D867" s="578"/>
      <c r="E867" s="521"/>
      <c r="F867" s="132" t="s">
        <v>26</v>
      </c>
      <c r="G867" s="79"/>
      <c r="H867" s="79"/>
      <c r="I867" s="79"/>
      <c r="J867" s="79"/>
      <c r="K867" s="79"/>
      <c r="L867" s="79"/>
      <c r="M867" s="79"/>
      <c r="N867" s="79"/>
      <c r="O867" s="79"/>
      <c r="P867" s="79"/>
      <c r="Q867" s="79"/>
      <c r="R867" s="79"/>
      <c r="S867" s="79">
        <v>2000</v>
      </c>
      <c r="T867" s="79"/>
      <c r="U867" s="79"/>
      <c r="V867" s="79"/>
      <c r="W867" s="79"/>
      <c r="X867" s="79"/>
      <c r="Y867" s="79"/>
      <c r="Z867" s="79"/>
      <c r="AA867" s="261">
        <v>2000</v>
      </c>
      <c r="AB867" s="175"/>
      <c r="AC867" s="136"/>
      <c r="AD867" s="137"/>
      <c r="AE867" s="136" t="s">
        <v>1112</v>
      </c>
      <c r="AF867" s="126"/>
      <c r="AG867" s="126"/>
    </row>
    <row r="868" spans="1:33" s="52" customFormat="1" x14ac:dyDescent="0.25">
      <c r="A868" s="181"/>
      <c r="B868" s="182" t="s">
        <v>16</v>
      </c>
      <c r="C868" s="183"/>
      <c r="D868" s="82"/>
      <c r="E868" s="82"/>
      <c r="F868" s="184"/>
      <c r="G868" s="143"/>
      <c r="H868" s="143"/>
      <c r="I868" s="143"/>
      <c r="J868" s="143"/>
      <c r="K868" s="143"/>
      <c r="L868" s="143"/>
      <c r="M868" s="143"/>
      <c r="N868" s="143"/>
      <c r="O868" s="143"/>
      <c r="P868" s="143"/>
      <c r="Q868" s="143"/>
      <c r="R868" s="143"/>
      <c r="S868" s="143"/>
      <c r="T868" s="143"/>
      <c r="U868" s="143"/>
      <c r="V868" s="143"/>
      <c r="W868" s="143"/>
      <c r="X868" s="143"/>
      <c r="Y868" s="143"/>
      <c r="Z868" s="143"/>
      <c r="AA868" s="144">
        <f>SUM(AA863:AA867)</f>
        <v>1230117.1399999999</v>
      </c>
      <c r="AB868" s="145">
        <f>AA868/E863</f>
        <v>0.99999990836645869</v>
      </c>
      <c r="AC868" s="136"/>
      <c r="AD868" s="137"/>
      <c r="AE868" s="136"/>
      <c r="AF868" s="126"/>
      <c r="AG868" s="126"/>
    </row>
    <row r="869" spans="1:33" s="52" customFormat="1" x14ac:dyDescent="0.25">
      <c r="A869" s="513">
        <v>97</v>
      </c>
      <c r="B869" s="510" t="s">
        <v>364</v>
      </c>
      <c r="C869" s="516" t="s">
        <v>361</v>
      </c>
      <c r="D869" s="522" t="s">
        <v>782</v>
      </c>
      <c r="E869" s="519">
        <v>1303106.5</v>
      </c>
      <c r="F869" s="132" t="s">
        <v>145</v>
      </c>
      <c r="G869" s="79"/>
      <c r="H869" s="79"/>
      <c r="I869" s="79"/>
      <c r="J869" s="79"/>
      <c r="K869" s="79"/>
      <c r="L869" s="79"/>
      <c r="M869" s="79"/>
      <c r="N869" s="79"/>
      <c r="O869" s="79"/>
      <c r="P869" s="79">
        <v>412305</v>
      </c>
      <c r="Q869" s="79"/>
      <c r="R869" s="79"/>
      <c r="S869" s="79"/>
      <c r="T869" s="79"/>
      <c r="U869" s="79"/>
      <c r="V869" s="79"/>
      <c r="W869" s="79"/>
      <c r="X869" s="79"/>
      <c r="Y869" s="79"/>
      <c r="Z869" s="79"/>
      <c r="AA869" s="261">
        <v>412305</v>
      </c>
      <c r="AB869" s="175"/>
      <c r="AC869" s="136"/>
      <c r="AD869" s="137"/>
      <c r="AE869" s="136" t="s">
        <v>1112</v>
      </c>
      <c r="AF869" s="126"/>
      <c r="AG869" s="126"/>
    </row>
    <row r="870" spans="1:33" s="52" customFormat="1" x14ac:dyDescent="0.25">
      <c r="A870" s="514"/>
      <c r="B870" s="511"/>
      <c r="C870" s="517"/>
      <c r="D870" s="577"/>
      <c r="E870" s="520"/>
      <c r="F870" s="132" t="s">
        <v>46</v>
      </c>
      <c r="G870" s="79"/>
      <c r="H870" s="79"/>
      <c r="I870" s="79"/>
      <c r="J870" s="79"/>
      <c r="K870" s="79"/>
      <c r="L870" s="79"/>
      <c r="M870" s="79"/>
      <c r="N870" s="79"/>
      <c r="O870" s="79"/>
      <c r="P870" s="79"/>
      <c r="Q870" s="79"/>
      <c r="R870" s="79">
        <v>343588</v>
      </c>
      <c r="S870" s="79"/>
      <c r="T870" s="79"/>
      <c r="U870" s="79"/>
      <c r="V870" s="79"/>
      <c r="W870" s="79"/>
      <c r="X870" s="79"/>
      <c r="Y870" s="79"/>
      <c r="Z870" s="79"/>
      <c r="AA870" s="261">
        <v>343588</v>
      </c>
      <c r="AB870" s="175"/>
      <c r="AC870" s="136"/>
      <c r="AD870" s="137"/>
      <c r="AE870" s="136" t="s">
        <v>1112</v>
      </c>
      <c r="AF870" s="126"/>
      <c r="AG870" s="126"/>
    </row>
    <row r="871" spans="1:33" s="52" customFormat="1" x14ac:dyDescent="0.25">
      <c r="A871" s="514"/>
      <c r="B871" s="511"/>
      <c r="C871" s="517"/>
      <c r="D871" s="577"/>
      <c r="E871" s="520"/>
      <c r="F871" s="132" t="s">
        <v>365</v>
      </c>
      <c r="G871" s="79"/>
      <c r="H871" s="79"/>
      <c r="I871" s="79"/>
      <c r="J871" s="79"/>
      <c r="K871" s="79"/>
      <c r="L871" s="79"/>
      <c r="M871" s="79"/>
      <c r="N871" s="79"/>
      <c r="O871" s="79"/>
      <c r="P871" s="79"/>
      <c r="Q871" s="79"/>
      <c r="R871" s="79">
        <v>27487</v>
      </c>
      <c r="S871" s="79"/>
      <c r="T871" s="79"/>
      <c r="U871" s="79"/>
      <c r="V871" s="79"/>
      <c r="W871" s="79"/>
      <c r="X871" s="79"/>
      <c r="Y871" s="79"/>
      <c r="Z871" s="79"/>
      <c r="AA871" s="261">
        <v>27487</v>
      </c>
      <c r="AB871" s="175"/>
      <c r="AC871" s="136"/>
      <c r="AD871" s="137"/>
      <c r="AE871" s="136" t="s">
        <v>1112</v>
      </c>
      <c r="AF871" s="126"/>
      <c r="AG871" s="126"/>
    </row>
    <row r="872" spans="1:33" s="52" customFormat="1" x14ac:dyDescent="0.25">
      <c r="A872" s="514"/>
      <c r="B872" s="511"/>
      <c r="C872" s="517"/>
      <c r="D872" s="577"/>
      <c r="E872" s="520"/>
      <c r="F872" s="132" t="s">
        <v>122</v>
      </c>
      <c r="G872" s="79"/>
      <c r="H872" s="79"/>
      <c r="I872" s="79"/>
      <c r="J872" s="79"/>
      <c r="K872" s="79"/>
      <c r="L872" s="79"/>
      <c r="M872" s="79"/>
      <c r="N872" s="79"/>
      <c r="O872" s="79"/>
      <c r="P872" s="79"/>
      <c r="Q872" s="79"/>
      <c r="R872" s="79">
        <v>481023</v>
      </c>
      <c r="S872" s="79"/>
      <c r="T872" s="79"/>
      <c r="U872" s="79"/>
      <c r="V872" s="79"/>
      <c r="W872" s="79"/>
      <c r="X872" s="79"/>
      <c r="Y872" s="79"/>
      <c r="Z872" s="79"/>
      <c r="AA872" s="261">
        <v>481023</v>
      </c>
      <c r="AB872" s="175"/>
      <c r="AC872" s="136"/>
      <c r="AD872" s="137"/>
      <c r="AE872" s="136" t="s">
        <v>1112</v>
      </c>
      <c r="AF872" s="126"/>
      <c r="AG872" s="126"/>
    </row>
    <row r="873" spans="1:33" s="52" customFormat="1" x14ac:dyDescent="0.25">
      <c r="A873" s="515"/>
      <c r="B873" s="512"/>
      <c r="C873" s="518"/>
      <c r="D873" s="578"/>
      <c r="E873" s="521"/>
      <c r="F873" s="132" t="s">
        <v>77</v>
      </c>
      <c r="G873" s="79"/>
      <c r="H873" s="79"/>
      <c r="I873" s="79"/>
      <c r="J873" s="79"/>
      <c r="K873" s="79"/>
      <c r="L873" s="79"/>
      <c r="M873" s="79"/>
      <c r="N873" s="79"/>
      <c r="O873" s="79"/>
      <c r="P873" s="79"/>
      <c r="Q873" s="79"/>
      <c r="R873" s="79">
        <v>38703</v>
      </c>
      <c r="S873" s="79"/>
      <c r="T873" s="79"/>
      <c r="U873" s="79"/>
      <c r="V873" s="79"/>
      <c r="W873" s="79"/>
      <c r="X873" s="79"/>
      <c r="Y873" s="79"/>
      <c r="Z873" s="79"/>
      <c r="AA873" s="261">
        <v>38703</v>
      </c>
      <c r="AB873" s="175"/>
      <c r="AC873" s="136"/>
      <c r="AD873" s="137"/>
      <c r="AE873" s="136" t="s">
        <v>1112</v>
      </c>
      <c r="AF873" s="126"/>
      <c r="AG873" s="126"/>
    </row>
    <row r="874" spans="1:33" s="52" customFormat="1" x14ac:dyDescent="0.25">
      <c r="A874" s="181"/>
      <c r="B874" s="182" t="s">
        <v>16</v>
      </c>
      <c r="C874" s="183"/>
      <c r="D874" s="82"/>
      <c r="E874" s="82"/>
      <c r="F874" s="184"/>
      <c r="G874" s="143"/>
      <c r="H874" s="143"/>
      <c r="I874" s="143"/>
      <c r="J874" s="143"/>
      <c r="K874" s="143"/>
      <c r="L874" s="143"/>
      <c r="M874" s="143"/>
      <c r="N874" s="143"/>
      <c r="O874" s="143"/>
      <c r="P874" s="143"/>
      <c r="Q874" s="143"/>
      <c r="R874" s="143"/>
      <c r="S874" s="143"/>
      <c r="T874" s="143"/>
      <c r="U874" s="143"/>
      <c r="V874" s="143"/>
      <c r="W874" s="143"/>
      <c r="X874" s="143"/>
      <c r="Y874" s="143"/>
      <c r="Z874" s="143"/>
      <c r="AA874" s="144">
        <f>SUM(AA869:AA873)</f>
        <v>1303106</v>
      </c>
      <c r="AB874" s="145">
        <f>AA874/E869</f>
        <v>0.99999961630150724</v>
      </c>
      <c r="AC874" s="136"/>
      <c r="AD874" s="137"/>
      <c r="AE874" s="136"/>
      <c r="AF874" s="126"/>
      <c r="AG874" s="126"/>
    </row>
    <row r="875" spans="1:33" s="52" customFormat="1" x14ac:dyDescent="0.25">
      <c r="A875" s="513">
        <v>98</v>
      </c>
      <c r="B875" s="510" t="s">
        <v>366</v>
      </c>
      <c r="C875" s="516" t="s">
        <v>367</v>
      </c>
      <c r="D875" s="522" t="s">
        <v>783</v>
      </c>
      <c r="E875" s="519">
        <v>1774103.31</v>
      </c>
      <c r="F875" s="132" t="s">
        <v>21</v>
      </c>
      <c r="G875" s="79"/>
      <c r="H875" s="261"/>
      <c r="I875" s="261"/>
      <c r="J875" s="261"/>
      <c r="K875" s="261">
        <v>990425</v>
      </c>
      <c r="L875" s="261"/>
      <c r="M875" s="261"/>
      <c r="N875" s="261">
        <v>476287.17</v>
      </c>
      <c r="O875" s="261"/>
      <c r="P875" s="261"/>
      <c r="Q875" s="261"/>
      <c r="R875" s="261"/>
      <c r="S875" s="261"/>
      <c r="T875" s="261"/>
      <c r="U875" s="261"/>
      <c r="V875" s="261"/>
      <c r="W875" s="261"/>
      <c r="X875" s="261"/>
      <c r="Y875" s="261"/>
      <c r="Z875" s="261"/>
      <c r="AA875" s="261">
        <v>990425</v>
      </c>
      <c r="AB875" s="175"/>
      <c r="AC875" s="136">
        <v>7</v>
      </c>
      <c r="AD875" s="137">
        <v>514138.14</v>
      </c>
      <c r="AE875" s="136"/>
      <c r="AF875" s="126"/>
      <c r="AG875" s="126"/>
    </row>
    <row r="876" spans="1:33" s="52" customFormat="1" x14ac:dyDescent="0.25">
      <c r="A876" s="514"/>
      <c r="B876" s="511"/>
      <c r="C876" s="517"/>
      <c r="D876" s="577"/>
      <c r="E876" s="520"/>
      <c r="F876" s="132" t="s">
        <v>25</v>
      </c>
      <c r="G876" s="79"/>
      <c r="H876" s="261"/>
      <c r="I876" s="261"/>
      <c r="J876" s="261">
        <v>180000</v>
      </c>
      <c r="K876" s="261"/>
      <c r="L876" s="261"/>
      <c r="M876" s="261"/>
      <c r="N876" s="261"/>
      <c r="O876" s="261"/>
      <c r="P876" s="261"/>
      <c r="Q876" s="261"/>
      <c r="R876" s="261"/>
      <c r="S876" s="261">
        <v>110000</v>
      </c>
      <c r="T876" s="261"/>
      <c r="U876" s="261"/>
      <c r="V876" s="261"/>
      <c r="W876" s="261"/>
      <c r="X876" s="261"/>
      <c r="Y876" s="261"/>
      <c r="Z876" s="261"/>
      <c r="AA876" s="261">
        <v>180000</v>
      </c>
      <c r="AB876" s="175"/>
      <c r="AC876" s="136">
        <v>2</v>
      </c>
      <c r="AD876" s="137">
        <v>140000</v>
      </c>
      <c r="AE876" s="136"/>
      <c r="AF876" s="126"/>
      <c r="AG876" s="126"/>
    </row>
    <row r="877" spans="1:33" s="52" customFormat="1" x14ac:dyDescent="0.25">
      <c r="A877" s="514"/>
      <c r="B877" s="511"/>
      <c r="C877" s="517"/>
      <c r="D877" s="577"/>
      <c r="E877" s="520"/>
      <c r="F877" s="132" t="s">
        <v>228</v>
      </c>
      <c r="G877" s="79"/>
      <c r="H877" s="261"/>
      <c r="I877" s="261"/>
      <c r="J877" s="261"/>
      <c r="K877" s="261"/>
      <c r="L877" s="261"/>
      <c r="M877" s="261"/>
      <c r="N877" s="261"/>
      <c r="O877" s="261"/>
      <c r="P877" s="261"/>
      <c r="Q877" s="261"/>
      <c r="R877" s="261"/>
      <c r="S877" s="261">
        <v>200000</v>
      </c>
      <c r="T877" s="261"/>
      <c r="U877" s="261"/>
      <c r="V877" s="261"/>
      <c r="W877" s="261"/>
      <c r="X877" s="261"/>
      <c r="Y877" s="261"/>
      <c r="Z877" s="261"/>
      <c r="AA877" s="261">
        <v>200000</v>
      </c>
      <c r="AB877" s="175"/>
      <c r="AC877" s="136"/>
      <c r="AD877" s="137"/>
      <c r="AE877" s="136"/>
      <c r="AF877" s="126"/>
      <c r="AG877" s="126"/>
    </row>
    <row r="878" spans="1:33" s="52" customFormat="1" x14ac:dyDescent="0.25">
      <c r="A878" s="514"/>
      <c r="B878" s="511"/>
      <c r="C878" s="517"/>
      <c r="D878" s="577"/>
      <c r="E878" s="520"/>
      <c r="F878" s="132" t="s">
        <v>77</v>
      </c>
      <c r="G878" s="79"/>
      <c r="H878" s="261"/>
      <c r="I878" s="261"/>
      <c r="J878" s="261"/>
      <c r="K878" s="261"/>
      <c r="L878" s="261"/>
      <c r="M878" s="261"/>
      <c r="N878" s="261"/>
      <c r="O878" s="261"/>
      <c r="P878" s="261"/>
      <c r="Q878" s="261"/>
      <c r="R878" s="261"/>
      <c r="S878" s="261">
        <v>288342</v>
      </c>
      <c r="T878" s="261"/>
      <c r="U878" s="261"/>
      <c r="V878" s="261"/>
      <c r="W878" s="261"/>
      <c r="X878" s="261"/>
      <c r="Y878" s="261"/>
      <c r="Z878" s="261"/>
      <c r="AA878" s="261">
        <v>288342</v>
      </c>
      <c r="AB878" s="175"/>
      <c r="AC878" s="136"/>
      <c r="AD878" s="137"/>
      <c r="AE878" s="136"/>
      <c r="AF878" s="126"/>
      <c r="AG878" s="126"/>
    </row>
    <row r="879" spans="1:33" s="52" customFormat="1" x14ac:dyDescent="0.25">
      <c r="A879" s="514"/>
      <c r="B879" s="511"/>
      <c r="C879" s="517"/>
      <c r="D879" s="577"/>
      <c r="E879" s="520"/>
      <c r="F879" s="132" t="s">
        <v>368</v>
      </c>
      <c r="G879" s="79"/>
      <c r="H879" s="261"/>
      <c r="I879" s="261"/>
      <c r="J879" s="261">
        <v>50000</v>
      </c>
      <c r="K879" s="261"/>
      <c r="L879" s="261"/>
      <c r="M879" s="261"/>
      <c r="N879" s="261"/>
      <c r="O879" s="261"/>
      <c r="P879" s="261"/>
      <c r="Q879" s="261">
        <v>50000</v>
      </c>
      <c r="R879" s="261"/>
      <c r="S879" s="261"/>
      <c r="T879" s="261"/>
      <c r="U879" s="261"/>
      <c r="V879" s="261"/>
      <c r="W879" s="261"/>
      <c r="X879" s="261"/>
      <c r="Y879" s="261"/>
      <c r="Z879" s="261"/>
      <c r="AA879" s="261">
        <v>50000</v>
      </c>
      <c r="AB879" s="175"/>
      <c r="AC879" s="136">
        <v>1</v>
      </c>
      <c r="AD879" s="137">
        <v>40000</v>
      </c>
      <c r="AE879" s="136"/>
      <c r="AF879" s="126"/>
      <c r="AG879" s="126"/>
    </row>
    <row r="880" spans="1:33" s="52" customFormat="1" x14ac:dyDescent="0.25">
      <c r="A880" s="515"/>
      <c r="B880" s="512"/>
      <c r="C880" s="518"/>
      <c r="D880" s="578"/>
      <c r="E880" s="521"/>
      <c r="F880" s="132" t="s">
        <v>149</v>
      </c>
      <c r="G880" s="79"/>
      <c r="H880" s="261"/>
      <c r="I880" s="261"/>
      <c r="J880" s="261"/>
      <c r="K880" s="261"/>
      <c r="L880" s="261"/>
      <c r="M880" s="261"/>
      <c r="N880" s="261"/>
      <c r="O880" s="261"/>
      <c r="P880" s="261"/>
      <c r="Q880" s="261"/>
      <c r="R880" s="261">
        <v>65337</v>
      </c>
      <c r="S880" s="261"/>
      <c r="T880" s="261"/>
      <c r="U880" s="261"/>
      <c r="V880" s="261"/>
      <c r="W880" s="261"/>
      <c r="X880" s="261"/>
      <c r="Y880" s="261"/>
      <c r="Z880" s="261"/>
      <c r="AA880" s="261">
        <v>65337</v>
      </c>
      <c r="AB880" s="175"/>
      <c r="AC880" s="136"/>
      <c r="AD880" s="137"/>
      <c r="AE880" s="136"/>
      <c r="AF880" s="126"/>
      <c r="AG880" s="126"/>
    </row>
    <row r="881" spans="1:33" s="52" customFormat="1" x14ac:dyDescent="0.25">
      <c r="A881" s="181"/>
      <c r="B881" s="182" t="s">
        <v>16</v>
      </c>
      <c r="C881" s="183"/>
      <c r="D881" s="82"/>
      <c r="E881" s="82"/>
      <c r="F881" s="184"/>
      <c r="G881" s="143"/>
      <c r="H881" s="143"/>
      <c r="I881" s="143"/>
      <c r="J881" s="143"/>
      <c r="K881" s="143"/>
      <c r="L881" s="143"/>
      <c r="M881" s="143"/>
      <c r="N881" s="143"/>
      <c r="O881" s="143"/>
      <c r="P881" s="143"/>
      <c r="Q881" s="143"/>
      <c r="R881" s="143"/>
      <c r="S881" s="143"/>
      <c r="T881" s="143"/>
      <c r="U881" s="143"/>
      <c r="V881" s="143"/>
      <c r="W881" s="143"/>
      <c r="X881" s="143"/>
      <c r="Y881" s="143"/>
      <c r="Z881" s="143"/>
      <c r="AA881" s="144">
        <f>SUM(AA875:AA880)</f>
        <v>1774104</v>
      </c>
      <c r="AB881" s="145">
        <f>AA881/E875</f>
        <v>1.0000003889288724</v>
      </c>
      <c r="AC881" s="136"/>
      <c r="AD881" s="137"/>
      <c r="AE881" s="136"/>
      <c r="AF881" s="126"/>
      <c r="AG881" s="126"/>
    </row>
    <row r="882" spans="1:33" s="52" customFormat="1" x14ac:dyDescent="0.25">
      <c r="A882" s="513">
        <v>99</v>
      </c>
      <c r="B882" s="543" t="s">
        <v>370</v>
      </c>
      <c r="C882" s="139"/>
      <c r="D882" s="626" t="s">
        <v>784</v>
      </c>
      <c r="E882" s="617">
        <v>2915697.31</v>
      </c>
      <c r="F882" s="132" t="s">
        <v>47</v>
      </c>
      <c r="G882" s="79"/>
      <c r="H882" s="261"/>
      <c r="I882" s="261"/>
      <c r="J882" s="261">
        <v>297700</v>
      </c>
      <c r="K882" s="261"/>
      <c r="L882" s="261"/>
      <c r="M882" s="261"/>
      <c r="N882" s="261"/>
      <c r="O882" s="261"/>
      <c r="P882" s="261"/>
      <c r="Q882" s="261">
        <v>180000</v>
      </c>
      <c r="R882" s="261"/>
      <c r="S882" s="261"/>
      <c r="T882" s="261"/>
      <c r="U882" s="261"/>
      <c r="V882" s="261"/>
      <c r="W882" s="261"/>
      <c r="X882" s="261"/>
      <c r="Y882" s="261"/>
      <c r="Z882" s="261"/>
      <c r="AA882" s="261">
        <v>297700</v>
      </c>
      <c r="AB882" s="175"/>
      <c r="AC882" s="136">
        <v>4</v>
      </c>
      <c r="AD882" s="137">
        <v>120000</v>
      </c>
      <c r="AE882" s="136"/>
      <c r="AF882" s="126"/>
      <c r="AG882" s="126"/>
    </row>
    <row r="883" spans="1:33" s="52" customFormat="1" x14ac:dyDescent="0.25">
      <c r="A883" s="514"/>
      <c r="B883" s="544"/>
      <c r="C883" s="309"/>
      <c r="D883" s="627"/>
      <c r="E883" s="618"/>
      <c r="F883" s="132" t="s">
        <v>369</v>
      </c>
      <c r="G883" s="79"/>
      <c r="H883" s="261"/>
      <c r="I883" s="261"/>
      <c r="J883" s="261">
        <v>437041</v>
      </c>
      <c r="K883" s="261"/>
      <c r="L883" s="261"/>
      <c r="M883" s="261"/>
      <c r="N883" s="261"/>
      <c r="O883" s="261"/>
      <c r="P883" s="261"/>
      <c r="Q883" s="261"/>
      <c r="R883" s="261"/>
      <c r="S883" s="261"/>
      <c r="T883" s="261"/>
      <c r="U883" s="261"/>
      <c r="V883" s="261"/>
      <c r="W883" s="261"/>
      <c r="X883" s="261"/>
      <c r="Y883" s="261"/>
      <c r="Z883" s="261"/>
      <c r="AA883" s="261">
        <v>437041</v>
      </c>
      <c r="AB883" s="175"/>
      <c r="AC883" s="136">
        <v>3</v>
      </c>
      <c r="AD883" s="137">
        <v>428017.8</v>
      </c>
      <c r="AE883" s="136" t="s">
        <v>1411</v>
      </c>
      <c r="AF883" s="126"/>
      <c r="AG883" s="126"/>
    </row>
    <row r="884" spans="1:33" s="52" customFormat="1" x14ac:dyDescent="0.25">
      <c r="A884" s="514"/>
      <c r="B884" s="544"/>
      <c r="C884" s="309"/>
      <c r="D884" s="627"/>
      <c r="E884" s="618"/>
      <c r="F884" s="132" t="s">
        <v>81</v>
      </c>
      <c r="G884" s="79"/>
      <c r="H884" s="261"/>
      <c r="I884" s="261"/>
      <c r="J884" s="261">
        <v>332000</v>
      </c>
      <c r="K884" s="261"/>
      <c r="L884" s="261"/>
      <c r="M884" s="261"/>
      <c r="N884" s="261"/>
      <c r="O884" s="261"/>
      <c r="P884" s="261"/>
      <c r="Q884" s="261">
        <v>150000</v>
      </c>
      <c r="R884" s="261"/>
      <c r="S884" s="261"/>
      <c r="T884" s="261"/>
      <c r="U884" s="261"/>
      <c r="V884" s="261"/>
      <c r="W884" s="261"/>
      <c r="X884" s="261"/>
      <c r="Y884" s="261"/>
      <c r="Z884" s="261"/>
      <c r="AA884" s="261">
        <v>332000</v>
      </c>
      <c r="AB884" s="175"/>
      <c r="AC884" s="136">
        <v>4</v>
      </c>
      <c r="AD884" s="137">
        <v>200000</v>
      </c>
      <c r="AE884" s="136"/>
      <c r="AF884" s="126"/>
      <c r="AG884" s="126"/>
    </row>
    <row r="885" spans="1:33" s="52" customFormat="1" x14ac:dyDescent="0.25">
      <c r="A885" s="514"/>
      <c r="B885" s="544"/>
      <c r="C885" s="309" t="s">
        <v>361</v>
      </c>
      <c r="D885" s="627"/>
      <c r="E885" s="618"/>
      <c r="F885" s="132" t="s">
        <v>55</v>
      </c>
      <c r="G885" s="79"/>
      <c r="H885" s="261"/>
      <c r="I885" s="261"/>
      <c r="J885" s="261">
        <v>1291142</v>
      </c>
      <c r="K885" s="261"/>
      <c r="L885" s="261"/>
      <c r="M885" s="261"/>
      <c r="N885" s="261"/>
      <c r="O885" s="261"/>
      <c r="P885" s="261"/>
      <c r="Q885" s="261">
        <v>591978.93000000005</v>
      </c>
      <c r="R885" s="261"/>
      <c r="S885" s="261"/>
      <c r="T885" s="261"/>
      <c r="U885" s="261"/>
      <c r="V885" s="261"/>
      <c r="W885" s="261"/>
      <c r="X885" s="261"/>
      <c r="Y885" s="261"/>
      <c r="Z885" s="261"/>
      <c r="AA885" s="261">
        <v>1291142</v>
      </c>
      <c r="AB885" s="175"/>
      <c r="AC885" s="136">
        <v>3</v>
      </c>
      <c r="AD885" s="137">
        <v>229886.5</v>
      </c>
      <c r="AE885" s="136" t="s">
        <v>1412</v>
      </c>
      <c r="AF885" s="126"/>
      <c r="AG885" s="126"/>
    </row>
    <row r="886" spans="1:33" s="52" customFormat="1" x14ac:dyDescent="0.25">
      <c r="A886" s="514"/>
      <c r="B886" s="544"/>
      <c r="C886" s="309"/>
      <c r="D886" s="627"/>
      <c r="E886" s="618"/>
      <c r="F886" s="132" t="s">
        <v>213</v>
      </c>
      <c r="G886" s="79"/>
      <c r="H886" s="261"/>
      <c r="I886" s="261"/>
      <c r="J886" s="261"/>
      <c r="K886" s="261"/>
      <c r="L886" s="261"/>
      <c r="M886" s="261"/>
      <c r="N886" s="261"/>
      <c r="O886" s="261"/>
      <c r="P886" s="261"/>
      <c r="Q886" s="261"/>
      <c r="R886" s="261"/>
      <c r="S886" s="261">
        <v>240000</v>
      </c>
      <c r="T886" s="261"/>
      <c r="U886" s="261"/>
      <c r="V886" s="261"/>
      <c r="W886" s="261"/>
      <c r="X886" s="261"/>
      <c r="Y886" s="261"/>
      <c r="Z886" s="261"/>
      <c r="AA886" s="261">
        <v>240000</v>
      </c>
      <c r="AB886" s="175"/>
      <c r="AC886" s="136"/>
      <c r="AD886" s="137"/>
      <c r="AE886" s="136"/>
      <c r="AF886" s="126"/>
      <c r="AG886" s="126"/>
    </row>
    <row r="887" spans="1:33" s="52" customFormat="1" x14ac:dyDescent="0.25">
      <c r="A887" s="514"/>
      <c r="B887" s="544"/>
      <c r="C887" s="309"/>
      <c r="D887" s="627"/>
      <c r="E887" s="618"/>
      <c r="F887" s="132" t="s">
        <v>218</v>
      </c>
      <c r="G887" s="79"/>
      <c r="H887" s="261"/>
      <c r="I887" s="261"/>
      <c r="J887" s="261"/>
      <c r="K887" s="261"/>
      <c r="L887" s="261"/>
      <c r="M887" s="261"/>
      <c r="N887" s="261"/>
      <c r="O887" s="261"/>
      <c r="P887" s="261"/>
      <c r="Q887" s="261"/>
      <c r="R887" s="261"/>
      <c r="S887" s="261"/>
      <c r="T887" s="261"/>
      <c r="U887" s="261"/>
      <c r="V887" s="261">
        <v>67605</v>
      </c>
      <c r="W887" s="261"/>
      <c r="X887" s="261"/>
      <c r="Y887" s="261"/>
      <c r="Z887" s="261"/>
      <c r="AA887" s="261">
        <v>67605</v>
      </c>
      <c r="AB887" s="175"/>
      <c r="AC887" s="136"/>
      <c r="AD887" s="137"/>
      <c r="AE887" s="136"/>
      <c r="AF887" s="126"/>
      <c r="AG887" s="126"/>
    </row>
    <row r="888" spans="1:33" s="52" customFormat="1" x14ac:dyDescent="0.25">
      <c r="A888" s="514"/>
      <c r="B888" s="544"/>
      <c r="C888" s="309"/>
      <c r="D888" s="627"/>
      <c r="E888" s="618"/>
      <c r="F888" s="132" t="s">
        <v>371</v>
      </c>
      <c r="G888" s="79"/>
      <c r="H888" s="261"/>
      <c r="I888" s="261"/>
      <c r="J888" s="261"/>
      <c r="K888" s="261"/>
      <c r="L888" s="261"/>
      <c r="M888" s="261"/>
      <c r="N888" s="261"/>
      <c r="O888" s="261"/>
      <c r="P888" s="261"/>
      <c r="Q888" s="261"/>
      <c r="R888" s="261"/>
      <c r="S888" s="261"/>
      <c r="T888" s="261"/>
      <c r="U888" s="261"/>
      <c r="V888" s="261">
        <v>67605</v>
      </c>
      <c r="W888" s="261"/>
      <c r="X888" s="261"/>
      <c r="Y888" s="261"/>
      <c r="Z888" s="261"/>
      <c r="AA888" s="261">
        <v>67605</v>
      </c>
      <c r="AB888" s="175"/>
      <c r="AC888" s="136"/>
      <c r="AD888" s="137"/>
      <c r="AE888" s="136"/>
      <c r="AF888" s="126"/>
      <c r="AG888" s="126"/>
    </row>
    <row r="889" spans="1:33" s="52" customFormat="1" x14ac:dyDescent="0.25">
      <c r="A889" s="515"/>
      <c r="B889" s="625"/>
      <c r="C889" s="310"/>
      <c r="D889" s="628"/>
      <c r="E889" s="619"/>
      <c r="F889" s="132" t="s">
        <v>108</v>
      </c>
      <c r="G889" s="79"/>
      <c r="H889" s="261"/>
      <c r="I889" s="261"/>
      <c r="J889" s="261"/>
      <c r="K889" s="261"/>
      <c r="L889" s="261"/>
      <c r="M889" s="261"/>
      <c r="N889" s="261"/>
      <c r="O889" s="261"/>
      <c r="P889" s="261"/>
      <c r="Q889" s="261"/>
      <c r="R889" s="261"/>
      <c r="S889" s="261"/>
      <c r="T889" s="261"/>
      <c r="U889" s="261">
        <v>100000</v>
      </c>
      <c r="V889" s="261"/>
      <c r="W889" s="261"/>
      <c r="X889" s="261"/>
      <c r="Y889" s="261"/>
      <c r="Z889" s="261"/>
      <c r="AA889" s="261">
        <v>100000</v>
      </c>
      <c r="AB889" s="175"/>
      <c r="AC889" s="136"/>
      <c r="AD889" s="137"/>
      <c r="AE889" s="136"/>
      <c r="AF889" s="126"/>
      <c r="AG889" s="126"/>
    </row>
    <row r="890" spans="1:33" s="52" customFormat="1" x14ac:dyDescent="0.25">
      <c r="A890" s="177"/>
      <c r="B890" s="271"/>
      <c r="C890" s="269"/>
      <c r="D890" s="270"/>
      <c r="E890" s="311"/>
      <c r="F890" s="135" t="s">
        <v>54</v>
      </c>
      <c r="G890" s="79"/>
      <c r="H890" s="261"/>
      <c r="I890" s="261"/>
      <c r="J890" s="261"/>
      <c r="K890" s="261"/>
      <c r="L890" s="261"/>
      <c r="M890" s="261"/>
      <c r="N890" s="261"/>
      <c r="O890" s="261"/>
      <c r="P890" s="261"/>
      <c r="Q890" s="261">
        <v>15000</v>
      </c>
      <c r="R890" s="261"/>
      <c r="S890" s="261"/>
      <c r="T890" s="261"/>
      <c r="U890" s="261"/>
      <c r="V890" s="261"/>
      <c r="W890" s="261"/>
      <c r="X890" s="261"/>
      <c r="Y890" s="261"/>
      <c r="Z890" s="261"/>
      <c r="AA890" s="261">
        <v>15000</v>
      </c>
      <c r="AB890" s="175"/>
      <c r="AC890" s="136"/>
      <c r="AD890" s="137"/>
      <c r="AE890" s="136"/>
      <c r="AF890" s="126"/>
      <c r="AG890" s="126"/>
    </row>
    <row r="891" spans="1:33" s="52" customFormat="1" x14ac:dyDescent="0.25">
      <c r="A891" s="177"/>
      <c r="B891" s="271"/>
      <c r="C891" s="269"/>
      <c r="D891" s="270"/>
      <c r="E891" s="311"/>
      <c r="F891" s="135" t="s">
        <v>372</v>
      </c>
      <c r="G891" s="79"/>
      <c r="H891" s="261"/>
      <c r="I891" s="261"/>
      <c r="J891" s="261"/>
      <c r="K891" s="261"/>
      <c r="L891" s="261"/>
      <c r="M891" s="261"/>
      <c r="N891" s="261"/>
      <c r="O891" s="261"/>
      <c r="P891" s="261"/>
      <c r="Q891" s="261"/>
      <c r="R891" s="261"/>
      <c r="S891" s="261"/>
      <c r="T891" s="261"/>
      <c r="U891" s="261"/>
      <c r="V891" s="261">
        <v>67605</v>
      </c>
      <c r="W891" s="261"/>
      <c r="X891" s="261"/>
      <c r="Y891" s="261"/>
      <c r="Z891" s="261"/>
      <c r="AA891" s="261">
        <v>67605</v>
      </c>
      <c r="AB891" s="175"/>
      <c r="AC891" s="136"/>
      <c r="AD891" s="137"/>
      <c r="AE891" s="136"/>
      <c r="AF891" s="126"/>
      <c r="AG891" s="126"/>
    </row>
    <row r="892" spans="1:33" s="52" customFormat="1" x14ac:dyDescent="0.25">
      <c r="A892" s="181"/>
      <c r="B892" s="264" t="s">
        <v>16</v>
      </c>
      <c r="C892" s="267"/>
      <c r="D892" s="265"/>
      <c r="E892" s="265"/>
      <c r="F892" s="266"/>
      <c r="G892" s="143"/>
      <c r="H892" s="143"/>
      <c r="I892" s="143"/>
      <c r="J892" s="143"/>
      <c r="K892" s="143"/>
      <c r="L892" s="143"/>
      <c r="M892" s="143"/>
      <c r="N892" s="143"/>
      <c r="O892" s="143"/>
      <c r="P892" s="143"/>
      <c r="Q892" s="143"/>
      <c r="R892" s="143"/>
      <c r="S892" s="143"/>
      <c r="T892" s="143"/>
      <c r="U892" s="143"/>
      <c r="V892" s="143"/>
      <c r="W892" s="143"/>
      <c r="X892" s="143"/>
      <c r="Y892" s="143"/>
      <c r="Z892" s="143"/>
      <c r="AA892" s="144">
        <f>SUM(AA882:AA891)</f>
        <v>2915698</v>
      </c>
      <c r="AB892" s="145">
        <f>AA892/E882</f>
        <v>1.0000002366500793</v>
      </c>
      <c r="AC892" s="136"/>
      <c r="AD892" s="137"/>
      <c r="AE892" s="136"/>
      <c r="AF892" s="126"/>
      <c r="AG892" s="126"/>
    </row>
    <row r="893" spans="1:33" s="52" customFormat="1" x14ac:dyDescent="0.25">
      <c r="A893" s="513">
        <v>100</v>
      </c>
      <c r="B893" s="510" t="s">
        <v>374</v>
      </c>
      <c r="C893" s="516" t="s">
        <v>375</v>
      </c>
      <c r="D893" s="522" t="s">
        <v>785</v>
      </c>
      <c r="E893" s="519">
        <v>1576369.85</v>
      </c>
      <c r="F893" s="132" t="s">
        <v>373</v>
      </c>
      <c r="G893" s="79"/>
      <c r="H893" s="261"/>
      <c r="I893" s="261"/>
      <c r="J893" s="261"/>
      <c r="K893" s="261">
        <v>530870</v>
      </c>
      <c r="L893" s="261"/>
      <c r="M893" s="261"/>
      <c r="N893" s="261"/>
      <c r="O893" s="261"/>
      <c r="P893" s="261"/>
      <c r="Q893" s="261"/>
      <c r="R893" s="261"/>
      <c r="S893" s="261"/>
      <c r="T893" s="261"/>
      <c r="U893" s="261"/>
      <c r="V893" s="261"/>
      <c r="W893" s="261"/>
      <c r="X893" s="261"/>
      <c r="Y893" s="261"/>
      <c r="Z893" s="261"/>
      <c r="AA893" s="261">
        <f>N893+M893+L893+K893+J893+I893+H893+G893</f>
        <v>530870</v>
      </c>
      <c r="AB893" s="175"/>
      <c r="AC893" s="136"/>
      <c r="AD893" s="137"/>
      <c r="AE893" s="136"/>
      <c r="AF893" s="126"/>
      <c r="AG893" s="126"/>
    </row>
    <row r="894" spans="1:33" s="52" customFormat="1" x14ac:dyDescent="0.25">
      <c r="A894" s="514"/>
      <c r="B894" s="511"/>
      <c r="C894" s="517"/>
      <c r="D894" s="577"/>
      <c r="E894" s="520"/>
      <c r="F894" s="132" t="s">
        <v>122</v>
      </c>
      <c r="G894" s="79"/>
      <c r="H894" s="261"/>
      <c r="I894" s="261"/>
      <c r="J894" s="261"/>
      <c r="K894" s="261"/>
      <c r="L894" s="261"/>
      <c r="M894" s="261"/>
      <c r="N894" s="261"/>
      <c r="O894" s="261"/>
      <c r="P894" s="261"/>
      <c r="Q894" s="261"/>
      <c r="R894" s="261"/>
      <c r="S894" s="261">
        <v>966201.32</v>
      </c>
      <c r="T894" s="261"/>
      <c r="U894" s="261"/>
      <c r="V894" s="261"/>
      <c r="W894" s="261"/>
      <c r="X894" s="261"/>
      <c r="Y894" s="261"/>
      <c r="Z894" s="261"/>
      <c r="AA894" s="261">
        <v>966201.32</v>
      </c>
      <c r="AB894" s="175"/>
      <c r="AC894" s="136"/>
      <c r="AD894" s="137"/>
      <c r="AE894" s="136"/>
      <c r="AF894" s="126"/>
      <c r="AG894" s="126"/>
    </row>
    <row r="895" spans="1:33" s="52" customFormat="1" x14ac:dyDescent="0.25">
      <c r="A895" s="514"/>
      <c r="B895" s="511"/>
      <c r="C895" s="517"/>
      <c r="D895" s="577"/>
      <c r="E895" s="520"/>
      <c r="F895" s="132" t="s">
        <v>47</v>
      </c>
      <c r="G895" s="79"/>
      <c r="H895" s="261"/>
      <c r="I895" s="261"/>
      <c r="J895" s="261"/>
      <c r="K895" s="261"/>
      <c r="L895" s="261"/>
      <c r="M895" s="261"/>
      <c r="N895" s="261"/>
      <c r="O895" s="261"/>
      <c r="P895" s="261"/>
      <c r="Q895" s="261"/>
      <c r="R895" s="261"/>
      <c r="S895" s="261"/>
      <c r="T895" s="261">
        <v>76298.600000000006</v>
      </c>
      <c r="U895" s="261"/>
      <c r="V895" s="261"/>
      <c r="W895" s="261"/>
      <c r="X895" s="261"/>
      <c r="Y895" s="261"/>
      <c r="Z895" s="261"/>
      <c r="AA895" s="261">
        <v>76298.600000000006</v>
      </c>
      <c r="AB895" s="175"/>
      <c r="AC895" s="136"/>
      <c r="AD895" s="137"/>
      <c r="AE895" s="136"/>
      <c r="AF895" s="126"/>
      <c r="AG895" s="126"/>
    </row>
    <row r="896" spans="1:33" s="52" customFormat="1" x14ac:dyDescent="0.25">
      <c r="A896" s="515"/>
      <c r="B896" s="512"/>
      <c r="C896" s="518"/>
      <c r="D896" s="578"/>
      <c r="E896" s="521"/>
      <c r="F896" s="132" t="s">
        <v>32</v>
      </c>
      <c r="G896" s="79"/>
      <c r="H896" s="261"/>
      <c r="I896" s="261"/>
      <c r="J896" s="261"/>
      <c r="K896" s="261"/>
      <c r="L896" s="261"/>
      <c r="M896" s="261"/>
      <c r="N896" s="261"/>
      <c r="O896" s="261"/>
      <c r="P896" s="261"/>
      <c r="Q896" s="261"/>
      <c r="R896" s="261"/>
      <c r="S896" s="261"/>
      <c r="T896" s="261"/>
      <c r="U896" s="261"/>
      <c r="V896" s="261"/>
      <c r="W896" s="261">
        <v>3000</v>
      </c>
      <c r="X896" s="261"/>
      <c r="Y896" s="261"/>
      <c r="Z896" s="261"/>
      <c r="AA896" s="261">
        <v>3000</v>
      </c>
      <c r="AB896" s="175"/>
      <c r="AC896" s="136"/>
      <c r="AD896" s="137"/>
      <c r="AE896" s="136"/>
      <c r="AF896" s="126"/>
      <c r="AG896" s="126"/>
    </row>
    <row r="897" spans="1:33" s="52" customFormat="1" x14ac:dyDescent="0.25">
      <c r="A897" s="181"/>
      <c r="B897" s="182" t="s">
        <v>16</v>
      </c>
      <c r="C897" s="183"/>
      <c r="D897" s="82"/>
      <c r="E897" s="82"/>
      <c r="F897" s="184"/>
      <c r="G897" s="143"/>
      <c r="H897" s="143"/>
      <c r="I897" s="143"/>
      <c r="J897" s="143"/>
      <c r="K897" s="143"/>
      <c r="L897" s="143"/>
      <c r="M897" s="143"/>
      <c r="N897" s="143"/>
      <c r="O897" s="143"/>
      <c r="P897" s="143"/>
      <c r="Q897" s="143"/>
      <c r="R897" s="143"/>
      <c r="S897" s="143"/>
      <c r="T897" s="143"/>
      <c r="U897" s="143"/>
      <c r="V897" s="143"/>
      <c r="W897" s="143"/>
      <c r="X897" s="143"/>
      <c r="Y897" s="143"/>
      <c r="Z897" s="143"/>
      <c r="AA897" s="144">
        <f>SUM(AA893:AA896)</f>
        <v>1576369.92</v>
      </c>
      <c r="AB897" s="145">
        <f>AA897/E893</f>
        <v>1.0000000444058226</v>
      </c>
      <c r="AC897" s="136"/>
      <c r="AD897" s="137"/>
      <c r="AE897" s="136"/>
      <c r="AF897" s="126"/>
      <c r="AG897" s="126"/>
    </row>
    <row r="898" spans="1:33" s="52" customFormat="1" x14ac:dyDescent="0.25">
      <c r="A898" s="513">
        <v>101</v>
      </c>
      <c r="B898" s="510" t="s">
        <v>376</v>
      </c>
      <c r="C898" s="139"/>
      <c r="D898" s="522" t="s">
        <v>786</v>
      </c>
      <c r="E898" s="519">
        <v>1845460.3900000001</v>
      </c>
      <c r="F898" s="132" t="s">
        <v>113</v>
      </c>
      <c r="G898" s="79"/>
      <c r="H898" s="261"/>
      <c r="I898" s="261">
        <v>1008794.92</v>
      </c>
      <c r="J898" s="261"/>
      <c r="K898" s="261"/>
      <c r="L898" s="261"/>
      <c r="M898" s="261"/>
      <c r="N898" s="261"/>
      <c r="O898" s="261"/>
      <c r="P898" s="261"/>
      <c r="Q898" s="133"/>
      <c r="R898" s="261"/>
      <c r="S898" s="133"/>
      <c r="T898" s="261"/>
      <c r="U898" s="261"/>
      <c r="V898" s="133">
        <v>84012.92</v>
      </c>
      <c r="W898" s="261"/>
      <c r="X898" s="261"/>
      <c r="Y898" s="261"/>
      <c r="Z898" s="261"/>
      <c r="AA898" s="261">
        <v>1008794</v>
      </c>
      <c r="AB898" s="175"/>
      <c r="AC898" s="136">
        <v>12</v>
      </c>
      <c r="AD898" s="137">
        <v>924782</v>
      </c>
      <c r="AE898" s="136"/>
      <c r="AF898" s="126"/>
      <c r="AG898" s="126"/>
    </row>
    <row r="899" spans="1:33" s="52" customFormat="1" x14ac:dyDescent="0.25">
      <c r="A899" s="514"/>
      <c r="B899" s="511"/>
      <c r="C899" s="108"/>
      <c r="D899" s="577"/>
      <c r="E899" s="520"/>
      <c r="F899" s="132" t="s">
        <v>118</v>
      </c>
      <c r="G899" s="79"/>
      <c r="H899" s="261"/>
      <c r="I899" s="261"/>
      <c r="J899" s="261"/>
      <c r="K899" s="261"/>
      <c r="L899" s="261"/>
      <c r="M899" s="261"/>
      <c r="N899" s="261"/>
      <c r="O899" s="261"/>
      <c r="P899" s="261"/>
      <c r="Q899" s="261"/>
      <c r="R899" s="261"/>
      <c r="S899" s="261">
        <v>150000</v>
      </c>
      <c r="T899" s="261"/>
      <c r="U899" s="261"/>
      <c r="V899" s="261"/>
      <c r="W899" s="261"/>
      <c r="X899" s="261"/>
      <c r="Y899" s="261"/>
      <c r="Z899" s="261"/>
      <c r="AA899" s="261">
        <v>150000</v>
      </c>
      <c r="AB899" s="175"/>
      <c r="AC899" s="136"/>
      <c r="AD899" s="137"/>
      <c r="AE899" s="136"/>
      <c r="AF899" s="126"/>
      <c r="AG899" s="126"/>
    </row>
    <row r="900" spans="1:33" s="52" customFormat="1" x14ac:dyDescent="0.25">
      <c r="A900" s="514"/>
      <c r="B900" s="511"/>
      <c r="C900" s="108" t="s">
        <v>361</v>
      </c>
      <c r="D900" s="577"/>
      <c r="E900" s="520"/>
      <c r="F900" s="132" t="s">
        <v>116</v>
      </c>
      <c r="G900" s="79"/>
      <c r="H900" s="261"/>
      <c r="I900" s="261"/>
      <c r="J900" s="261"/>
      <c r="K900" s="261"/>
      <c r="L900" s="261"/>
      <c r="M900" s="261"/>
      <c r="N900" s="261"/>
      <c r="O900" s="261">
        <v>232737</v>
      </c>
      <c r="P900" s="261"/>
      <c r="Q900" s="261"/>
      <c r="R900" s="261"/>
      <c r="S900" s="261"/>
      <c r="T900" s="261"/>
      <c r="U900" s="261"/>
      <c r="V900" s="261"/>
      <c r="W900" s="261"/>
      <c r="X900" s="261"/>
      <c r="Y900" s="261"/>
      <c r="Z900" s="261"/>
      <c r="AA900" s="261">
        <v>232737</v>
      </c>
      <c r="AB900" s="175"/>
      <c r="AC900" s="136"/>
      <c r="AD900" s="137"/>
      <c r="AE900" s="136"/>
      <c r="AF900" s="126"/>
      <c r="AG900" s="126"/>
    </row>
    <row r="901" spans="1:33" s="52" customFormat="1" x14ac:dyDescent="0.25">
      <c r="A901" s="514"/>
      <c r="B901" s="511"/>
      <c r="C901" s="108"/>
      <c r="D901" s="577"/>
      <c r="E901" s="520"/>
      <c r="F901" s="132" t="s">
        <v>171</v>
      </c>
      <c r="G901" s="79"/>
      <c r="H901" s="261"/>
      <c r="I901" s="261"/>
      <c r="J901" s="261"/>
      <c r="K901" s="261"/>
      <c r="L901" s="261"/>
      <c r="M901" s="261"/>
      <c r="N901" s="261"/>
      <c r="O901" s="261"/>
      <c r="P901" s="261"/>
      <c r="Q901" s="261"/>
      <c r="R901" s="261">
        <v>450928.08</v>
      </c>
      <c r="S901" s="261"/>
      <c r="T901" s="261"/>
      <c r="U901" s="261"/>
      <c r="V901" s="261"/>
      <c r="W901" s="261"/>
      <c r="X901" s="261"/>
      <c r="Y901" s="261"/>
      <c r="Z901" s="261"/>
      <c r="AA901" s="261">
        <v>450929</v>
      </c>
      <c r="AB901" s="175"/>
      <c r="AC901" s="136"/>
      <c r="AD901" s="137"/>
      <c r="AE901" s="136"/>
      <c r="AF901" s="126"/>
      <c r="AG901" s="126"/>
    </row>
    <row r="902" spans="1:33" s="52" customFormat="1" x14ac:dyDescent="0.25">
      <c r="A902" s="515"/>
      <c r="B902" s="512"/>
      <c r="C902" s="109"/>
      <c r="D902" s="578"/>
      <c r="E902" s="521"/>
      <c r="F902" s="132" t="s">
        <v>115</v>
      </c>
      <c r="G902" s="79"/>
      <c r="H902" s="261"/>
      <c r="I902" s="261"/>
      <c r="J902" s="261"/>
      <c r="K902" s="261"/>
      <c r="L902" s="261"/>
      <c r="M902" s="261"/>
      <c r="N902" s="261"/>
      <c r="O902" s="261"/>
      <c r="P902" s="261"/>
      <c r="Q902" s="261"/>
      <c r="R902" s="261"/>
      <c r="S902" s="261"/>
      <c r="T902" s="261">
        <v>3000</v>
      </c>
      <c r="U902" s="261"/>
      <c r="V902" s="261"/>
      <c r="W902" s="261"/>
      <c r="X902" s="261"/>
      <c r="Y902" s="261"/>
      <c r="Z902" s="261"/>
      <c r="AA902" s="261">
        <v>3000</v>
      </c>
      <c r="AB902" s="175"/>
      <c r="AC902" s="136"/>
      <c r="AD902" s="137"/>
      <c r="AE902" s="136"/>
      <c r="AF902" s="126"/>
      <c r="AG902" s="126"/>
    </row>
    <row r="903" spans="1:33" s="52" customFormat="1" x14ac:dyDescent="0.25">
      <c r="A903" s="181"/>
      <c r="B903" s="182" t="s">
        <v>16</v>
      </c>
      <c r="C903" s="183"/>
      <c r="D903" s="82"/>
      <c r="E903" s="82"/>
      <c r="F903" s="184"/>
      <c r="G903" s="143"/>
      <c r="H903" s="143"/>
      <c r="I903" s="143"/>
      <c r="J903" s="143"/>
      <c r="K903" s="143"/>
      <c r="L903" s="143"/>
      <c r="M903" s="143"/>
      <c r="N903" s="143"/>
      <c r="O903" s="143"/>
      <c r="P903" s="143"/>
      <c r="Q903" s="143"/>
      <c r="R903" s="143"/>
      <c r="S903" s="143"/>
      <c r="T903" s="143"/>
      <c r="U903" s="143"/>
      <c r="V903" s="143"/>
      <c r="W903" s="143"/>
      <c r="X903" s="143"/>
      <c r="Y903" s="143"/>
      <c r="Z903" s="143"/>
      <c r="AA903" s="144">
        <f>SUM(AA898:AA902)</f>
        <v>1845460</v>
      </c>
      <c r="AB903" s="145">
        <f>AA903/E898</f>
        <v>0.99999978867061989</v>
      </c>
      <c r="AC903" s="136"/>
      <c r="AD903" s="137"/>
      <c r="AE903" s="136"/>
      <c r="AF903" s="126"/>
      <c r="AG903" s="126"/>
    </row>
    <row r="904" spans="1:33" s="52" customFormat="1" x14ac:dyDescent="0.25">
      <c r="A904" s="513">
        <v>102</v>
      </c>
      <c r="B904" s="510" t="s">
        <v>379</v>
      </c>
      <c r="C904" s="516" t="s">
        <v>380</v>
      </c>
      <c r="D904" s="522" t="s">
        <v>958</v>
      </c>
      <c r="E904" s="622">
        <v>1839596.8</v>
      </c>
      <c r="F904" s="132" t="s">
        <v>377</v>
      </c>
      <c r="G904" s="79"/>
      <c r="H904" s="79"/>
      <c r="I904" s="79">
        <v>100794.24000000001</v>
      </c>
      <c r="J904" s="79"/>
      <c r="K904" s="79"/>
      <c r="L904" s="79"/>
      <c r="M904" s="79"/>
      <c r="N904" s="79">
        <v>66000</v>
      </c>
      <c r="O904" s="79"/>
      <c r="P904" s="79"/>
      <c r="Q904" s="79"/>
      <c r="R904" s="79"/>
      <c r="S904" s="79"/>
      <c r="T904" s="79"/>
      <c r="U904" s="79"/>
      <c r="V904" s="79"/>
      <c r="W904" s="79"/>
      <c r="X904" s="79"/>
      <c r="Y904" s="79"/>
      <c r="Z904" s="79"/>
      <c r="AA904" s="261">
        <v>100794.24000000001</v>
      </c>
      <c r="AB904" s="175"/>
      <c r="AC904" s="136">
        <v>2</v>
      </c>
      <c r="AD904" s="137">
        <v>65400.67</v>
      </c>
      <c r="AE904" s="136"/>
      <c r="AF904" s="126"/>
      <c r="AG904" s="126"/>
    </row>
    <row r="905" spans="1:33" s="52" customFormat="1" x14ac:dyDescent="0.25">
      <c r="A905" s="514"/>
      <c r="B905" s="511"/>
      <c r="C905" s="517"/>
      <c r="D905" s="577"/>
      <c r="E905" s="623"/>
      <c r="F905" s="132" t="s">
        <v>982</v>
      </c>
      <c r="G905" s="79"/>
      <c r="H905" s="79"/>
      <c r="I905" s="79">
        <v>667812.80000000005</v>
      </c>
      <c r="J905" s="79"/>
      <c r="K905" s="79"/>
      <c r="L905" s="79"/>
      <c r="M905" s="79"/>
      <c r="N905" s="79">
        <v>423361.04</v>
      </c>
      <c r="O905" s="79"/>
      <c r="P905" s="79"/>
      <c r="Q905" s="79"/>
      <c r="R905" s="79"/>
      <c r="S905" s="79"/>
      <c r="T905" s="79"/>
      <c r="U905" s="79"/>
      <c r="V905" s="79"/>
      <c r="W905" s="79"/>
      <c r="X905" s="79"/>
      <c r="Y905" s="79"/>
      <c r="Z905" s="79"/>
      <c r="AA905" s="261">
        <v>667812.80000000005</v>
      </c>
      <c r="AB905" s="175"/>
      <c r="AC905" s="136">
        <v>4</v>
      </c>
      <c r="AD905" s="137">
        <v>386524</v>
      </c>
      <c r="AE905" s="136"/>
      <c r="AF905" s="126"/>
      <c r="AG905" s="126"/>
    </row>
    <row r="906" spans="1:33" s="52" customFormat="1" x14ac:dyDescent="0.25">
      <c r="A906" s="514"/>
      <c r="B906" s="511"/>
      <c r="C906" s="517"/>
      <c r="D906" s="577"/>
      <c r="E906" s="623"/>
      <c r="F906" s="132" t="s">
        <v>381</v>
      </c>
      <c r="G906" s="79"/>
      <c r="H906" s="79"/>
      <c r="I906" s="79">
        <v>300000</v>
      </c>
      <c r="J906" s="79"/>
      <c r="K906" s="79"/>
      <c r="L906" s="79"/>
      <c r="M906" s="79"/>
      <c r="N906" s="79">
        <v>300000</v>
      </c>
      <c r="O906" s="79"/>
      <c r="P906" s="79"/>
      <c r="Q906" s="79"/>
      <c r="R906" s="79"/>
      <c r="S906" s="79"/>
      <c r="T906" s="79"/>
      <c r="U906" s="79"/>
      <c r="V906" s="79"/>
      <c r="W906" s="79"/>
      <c r="X906" s="79"/>
      <c r="Y906" s="79"/>
      <c r="Z906" s="79"/>
      <c r="AA906" s="261">
        <v>300000</v>
      </c>
      <c r="AB906" s="175"/>
      <c r="AC906" s="136">
        <v>3</v>
      </c>
      <c r="AD906" s="137">
        <v>150000</v>
      </c>
      <c r="AE906" s="136"/>
      <c r="AF906" s="126"/>
      <c r="AG906" s="126"/>
    </row>
    <row r="907" spans="1:33" s="52" customFormat="1" x14ac:dyDescent="0.25">
      <c r="A907" s="514"/>
      <c r="B907" s="511"/>
      <c r="C907" s="517"/>
      <c r="D907" s="577"/>
      <c r="E907" s="623"/>
      <c r="F907" s="132" t="s">
        <v>382</v>
      </c>
      <c r="G907" s="79"/>
      <c r="H907" s="79"/>
      <c r="I907" s="79">
        <v>581983.56999999995</v>
      </c>
      <c r="J907" s="79"/>
      <c r="K907" s="79"/>
      <c r="L907" s="79"/>
      <c r="M907" s="79"/>
      <c r="N907" s="79">
        <v>547337.56999999995</v>
      </c>
      <c r="O907" s="79"/>
      <c r="P907" s="79"/>
      <c r="Q907" s="79"/>
      <c r="R907" s="79"/>
      <c r="S907" s="79"/>
      <c r="T907" s="79"/>
      <c r="U907" s="79"/>
      <c r="V907" s="79"/>
      <c r="W907" s="79"/>
      <c r="X907" s="79"/>
      <c r="Y907" s="79"/>
      <c r="Z907" s="79"/>
      <c r="AA907" s="261">
        <v>581983.56999999995</v>
      </c>
      <c r="AB907" s="175"/>
      <c r="AC907" s="136">
        <v>1</v>
      </c>
      <c r="AD907" s="137">
        <v>34646</v>
      </c>
      <c r="AE907" s="136"/>
      <c r="AF907" s="126"/>
      <c r="AG907" s="126"/>
    </row>
    <row r="908" spans="1:33" s="52" customFormat="1" x14ac:dyDescent="0.25">
      <c r="A908" s="515"/>
      <c r="B908" s="512"/>
      <c r="C908" s="518"/>
      <c r="D908" s="578"/>
      <c r="E908" s="624"/>
      <c r="F908" s="132" t="s">
        <v>983</v>
      </c>
      <c r="G908" s="79"/>
      <c r="H908" s="79"/>
      <c r="I908" s="79"/>
      <c r="J908" s="79"/>
      <c r="K908" s="79">
        <v>189006.19</v>
      </c>
      <c r="L908" s="79"/>
      <c r="M908" s="79"/>
      <c r="N908" s="79"/>
      <c r="O908" s="79"/>
      <c r="P908" s="79"/>
      <c r="Q908" s="79"/>
      <c r="R908" s="79"/>
      <c r="S908" s="79"/>
      <c r="T908" s="79"/>
      <c r="U908" s="79"/>
      <c r="V908" s="79">
        <v>189006.19</v>
      </c>
      <c r="W908" s="79"/>
      <c r="X908" s="79"/>
      <c r="Y908" s="79"/>
      <c r="Z908" s="79"/>
      <c r="AA908" s="261">
        <v>189006.19</v>
      </c>
      <c r="AB908" s="175"/>
      <c r="AC908" s="136"/>
      <c r="AD908" s="137"/>
      <c r="AE908" s="136"/>
      <c r="AF908" s="126"/>
      <c r="AG908" s="126"/>
    </row>
    <row r="909" spans="1:33" s="52" customFormat="1" x14ac:dyDescent="0.25">
      <c r="A909" s="181"/>
      <c r="B909" s="182" t="s">
        <v>16</v>
      </c>
      <c r="C909" s="183"/>
      <c r="D909" s="82"/>
      <c r="E909" s="82"/>
      <c r="F909" s="184"/>
      <c r="G909" s="143"/>
      <c r="H909" s="143"/>
      <c r="I909" s="143"/>
      <c r="J909" s="143"/>
      <c r="K909" s="143"/>
      <c r="L909" s="143"/>
      <c r="M909" s="143"/>
      <c r="N909" s="143"/>
      <c r="O909" s="143"/>
      <c r="P909" s="143"/>
      <c r="Q909" s="143"/>
      <c r="R909" s="143"/>
      <c r="S909" s="143"/>
      <c r="T909" s="143"/>
      <c r="U909" s="143"/>
      <c r="V909" s="143"/>
      <c r="W909" s="143"/>
      <c r="X909" s="143"/>
      <c r="Y909" s="143"/>
      <c r="Z909" s="143"/>
      <c r="AA909" s="144">
        <f>SUM(AA904:AA908)</f>
        <v>1839596.7999999998</v>
      </c>
      <c r="AB909" s="145">
        <f>AA909/E904</f>
        <v>0.99999999999999989</v>
      </c>
      <c r="AC909" s="136"/>
      <c r="AD909" s="137"/>
      <c r="AE909" s="136"/>
      <c r="AF909" s="126"/>
      <c r="AG909" s="126"/>
    </row>
    <row r="910" spans="1:33" s="52" customFormat="1" x14ac:dyDescent="0.25">
      <c r="A910" s="513">
        <v>103</v>
      </c>
      <c r="B910" s="510" t="s">
        <v>384</v>
      </c>
      <c r="C910" s="516" t="s">
        <v>385</v>
      </c>
      <c r="D910" s="522" t="s">
        <v>959</v>
      </c>
      <c r="E910" s="519">
        <v>2241475.31</v>
      </c>
      <c r="F910" s="132" t="s">
        <v>371</v>
      </c>
      <c r="G910" s="84"/>
      <c r="H910" s="133"/>
      <c r="I910" s="133"/>
      <c r="J910" s="134"/>
      <c r="K910" s="133">
        <v>118813</v>
      </c>
      <c r="L910" s="133"/>
      <c r="M910" s="133"/>
      <c r="N910" s="133"/>
      <c r="O910" s="133"/>
      <c r="P910" s="133"/>
      <c r="Q910" s="133"/>
      <c r="R910" s="133"/>
      <c r="S910" s="133">
        <v>118813</v>
      </c>
      <c r="T910" s="133"/>
      <c r="U910" s="133"/>
      <c r="V910" s="133"/>
      <c r="W910" s="133"/>
      <c r="X910" s="133"/>
      <c r="Y910" s="133"/>
      <c r="Z910" s="133"/>
      <c r="AA910" s="133">
        <v>118813</v>
      </c>
      <c r="AB910" s="175"/>
      <c r="AC910" s="136"/>
      <c r="AD910" s="137"/>
      <c r="AE910" s="136"/>
      <c r="AF910" s="126"/>
      <c r="AG910" s="126"/>
    </row>
    <row r="911" spans="1:33" s="52" customFormat="1" x14ac:dyDescent="0.25">
      <c r="A911" s="514"/>
      <c r="B911" s="511"/>
      <c r="C911" s="517"/>
      <c r="D911" s="577"/>
      <c r="E911" s="520"/>
      <c r="F911" s="132" t="s">
        <v>82</v>
      </c>
      <c r="G911" s="84"/>
      <c r="H911" s="133">
        <v>264014</v>
      </c>
      <c r="I911" s="133"/>
      <c r="J911" s="133"/>
      <c r="K911" s="133"/>
      <c r="L911" s="133"/>
      <c r="M911" s="133"/>
      <c r="N911" s="133"/>
      <c r="O911" s="133"/>
      <c r="P911" s="133"/>
      <c r="Q911" s="133"/>
      <c r="R911" s="133"/>
      <c r="S911" s="133">
        <v>264014</v>
      </c>
      <c r="T911" s="133"/>
      <c r="U911" s="133"/>
      <c r="V911" s="133"/>
      <c r="W911" s="133"/>
      <c r="X911" s="133"/>
      <c r="Y911" s="133"/>
      <c r="Z911" s="133"/>
      <c r="AA911" s="133">
        <v>264014</v>
      </c>
      <c r="AB911" s="175"/>
      <c r="AC911" s="136"/>
      <c r="AD911" s="137"/>
      <c r="AE911" s="136"/>
      <c r="AF911" s="126"/>
      <c r="AG911" s="126"/>
    </row>
    <row r="912" spans="1:33" s="52" customFormat="1" x14ac:dyDescent="0.25">
      <c r="A912" s="514"/>
      <c r="B912" s="511"/>
      <c r="C912" s="517"/>
      <c r="D912" s="577"/>
      <c r="E912" s="520"/>
      <c r="F912" s="132" t="s">
        <v>25</v>
      </c>
      <c r="G912" s="84"/>
      <c r="H912" s="133">
        <v>385895</v>
      </c>
      <c r="I912" s="133"/>
      <c r="J912" s="133"/>
      <c r="K912" s="133"/>
      <c r="L912" s="133"/>
      <c r="M912" s="133"/>
      <c r="N912" s="133"/>
      <c r="O912" s="133"/>
      <c r="P912" s="133"/>
      <c r="Q912" s="133"/>
      <c r="R912" s="133"/>
      <c r="S912" s="133"/>
      <c r="T912" s="133"/>
      <c r="U912" s="133"/>
      <c r="V912" s="133"/>
      <c r="W912" s="133"/>
      <c r="X912" s="133"/>
      <c r="Y912" s="133"/>
      <c r="Z912" s="133"/>
      <c r="AA912" s="133">
        <v>385895</v>
      </c>
      <c r="AB912" s="175"/>
      <c r="AC912" s="136"/>
      <c r="AD912" s="137"/>
      <c r="AE912" s="136"/>
      <c r="AF912" s="126"/>
      <c r="AG912" s="126"/>
    </row>
    <row r="913" spans="1:33" s="52" customFormat="1" x14ac:dyDescent="0.25">
      <c r="A913" s="514"/>
      <c r="B913" s="511"/>
      <c r="C913" s="517"/>
      <c r="D913" s="577"/>
      <c r="E913" s="520"/>
      <c r="F913" s="132" t="s">
        <v>48</v>
      </c>
      <c r="G913" s="84"/>
      <c r="H913" s="133">
        <v>300000</v>
      </c>
      <c r="I913" s="133"/>
      <c r="J913" s="133"/>
      <c r="K913" s="133"/>
      <c r="L913" s="133"/>
      <c r="M913" s="133"/>
      <c r="N913" s="133"/>
      <c r="O913" s="133"/>
      <c r="P913" s="133"/>
      <c r="Q913" s="133"/>
      <c r="R913" s="133"/>
      <c r="S913" s="133">
        <v>300000</v>
      </c>
      <c r="T913" s="133"/>
      <c r="U913" s="133"/>
      <c r="V913" s="133"/>
      <c r="W913" s="133"/>
      <c r="X913" s="133"/>
      <c r="Y913" s="133"/>
      <c r="Z913" s="133"/>
      <c r="AA913" s="133">
        <v>300000</v>
      </c>
      <c r="AB913" s="175"/>
      <c r="AC913" s="136"/>
      <c r="AD913" s="137"/>
      <c r="AE913" s="136"/>
      <c r="AF913" s="126"/>
      <c r="AG913" s="126"/>
    </row>
    <row r="914" spans="1:33" s="52" customFormat="1" x14ac:dyDescent="0.25">
      <c r="A914" s="514"/>
      <c r="B914" s="511"/>
      <c r="C914" s="517"/>
      <c r="D914" s="577"/>
      <c r="E914" s="520"/>
      <c r="F914" s="132" t="s">
        <v>26</v>
      </c>
      <c r="G914" s="84"/>
      <c r="H914" s="133">
        <v>1112753</v>
      </c>
      <c r="I914" s="133"/>
      <c r="J914" s="133"/>
      <c r="K914" s="133"/>
      <c r="L914" s="133"/>
      <c r="M914" s="133">
        <v>728265.11</v>
      </c>
      <c r="N914" s="133"/>
      <c r="O914" s="133"/>
      <c r="P914" s="133"/>
      <c r="Q914" s="133"/>
      <c r="R914" s="133"/>
      <c r="S914" s="133"/>
      <c r="T914" s="133"/>
      <c r="U914" s="133"/>
      <c r="V914" s="133"/>
      <c r="W914" s="133"/>
      <c r="X914" s="133"/>
      <c r="Y914" s="133"/>
      <c r="Z914" s="133"/>
      <c r="AA914" s="133">
        <v>1112753</v>
      </c>
      <c r="AB914" s="175"/>
      <c r="AC914" s="136">
        <v>5</v>
      </c>
      <c r="AD914" s="137">
        <v>770382.89</v>
      </c>
      <c r="AE914" s="136" t="s">
        <v>1118</v>
      </c>
      <c r="AF914" s="126"/>
      <c r="AG914" s="126"/>
    </row>
    <row r="915" spans="1:33" s="52" customFormat="1" x14ac:dyDescent="0.25">
      <c r="A915" s="515"/>
      <c r="B915" s="512"/>
      <c r="C915" s="518"/>
      <c r="D915" s="578"/>
      <c r="E915" s="521"/>
      <c r="F915" s="135" t="s">
        <v>76</v>
      </c>
      <c r="G915" s="84"/>
      <c r="H915" s="133"/>
      <c r="I915" s="133"/>
      <c r="J915" s="133"/>
      <c r="K915" s="133">
        <v>60000</v>
      </c>
      <c r="L915" s="133"/>
      <c r="M915" s="133"/>
      <c r="N915" s="133"/>
      <c r="O915" s="133"/>
      <c r="P915" s="133"/>
      <c r="Q915" s="133"/>
      <c r="R915" s="133"/>
      <c r="S915" s="133">
        <v>60000</v>
      </c>
      <c r="T915" s="133"/>
      <c r="U915" s="133"/>
      <c r="V915" s="133"/>
      <c r="W915" s="133"/>
      <c r="X915" s="133"/>
      <c r="Y915" s="133"/>
      <c r="Z915" s="133"/>
      <c r="AA915" s="133">
        <v>60000</v>
      </c>
      <c r="AB915" s="175"/>
      <c r="AC915" s="136"/>
      <c r="AD915" s="137"/>
      <c r="AE915" s="136"/>
      <c r="AF915" s="126"/>
      <c r="AG915" s="126"/>
    </row>
    <row r="916" spans="1:33" s="52" customFormat="1" x14ac:dyDescent="0.25">
      <c r="A916" s="181"/>
      <c r="B916" s="182" t="s">
        <v>16</v>
      </c>
      <c r="C916" s="183"/>
      <c r="D916" s="82"/>
      <c r="E916" s="82"/>
      <c r="F916" s="184"/>
      <c r="G916" s="143"/>
      <c r="H916" s="143"/>
      <c r="I916" s="143"/>
      <c r="J916" s="143"/>
      <c r="K916" s="143"/>
      <c r="L916" s="143"/>
      <c r="M916" s="143"/>
      <c r="N916" s="143"/>
      <c r="O916" s="143"/>
      <c r="P916" s="143"/>
      <c r="Q916" s="143"/>
      <c r="R916" s="143"/>
      <c r="S916" s="143"/>
      <c r="T916" s="143"/>
      <c r="U916" s="143"/>
      <c r="V916" s="143"/>
      <c r="W916" s="143"/>
      <c r="X916" s="143"/>
      <c r="Y916" s="143"/>
      <c r="Z916" s="143"/>
      <c r="AA916" s="144">
        <f>SUM(AA910:AA915)</f>
        <v>2241475</v>
      </c>
      <c r="AB916" s="145">
        <f>AA916/E910</f>
        <v>0.99999986169823118</v>
      </c>
      <c r="AC916" s="136"/>
      <c r="AD916" s="137"/>
      <c r="AE916" s="136"/>
      <c r="AF916" s="126"/>
      <c r="AG916" s="126"/>
    </row>
    <row r="917" spans="1:33" s="52" customFormat="1" x14ac:dyDescent="0.25">
      <c r="A917" s="513">
        <v>104</v>
      </c>
      <c r="B917" s="510" t="s">
        <v>386</v>
      </c>
      <c r="C917" s="516" t="s">
        <v>385</v>
      </c>
      <c r="D917" s="522" t="s">
        <v>960</v>
      </c>
      <c r="E917" s="658">
        <v>1887745.94</v>
      </c>
      <c r="F917" s="132" t="s">
        <v>101</v>
      </c>
      <c r="G917" s="84"/>
      <c r="H917" s="133">
        <v>600000</v>
      </c>
      <c r="I917" s="133"/>
      <c r="J917" s="133"/>
      <c r="K917" s="134"/>
      <c r="L917" s="133"/>
      <c r="M917" s="133"/>
      <c r="N917" s="133"/>
      <c r="O917" s="133"/>
      <c r="P917" s="133"/>
      <c r="Q917" s="133"/>
      <c r="R917" s="133">
        <v>140650</v>
      </c>
      <c r="S917" s="133"/>
      <c r="T917" s="133"/>
      <c r="U917" s="133"/>
      <c r="V917" s="133"/>
      <c r="W917" s="133"/>
      <c r="X917" s="133"/>
      <c r="Y917" s="133"/>
      <c r="Z917" s="133"/>
      <c r="AA917" s="133">
        <v>600000</v>
      </c>
      <c r="AB917" s="175"/>
      <c r="AC917" s="136">
        <v>6</v>
      </c>
      <c r="AD917" s="137">
        <v>459350</v>
      </c>
      <c r="AE917" s="136"/>
      <c r="AF917" s="126"/>
      <c r="AG917" s="126"/>
    </row>
    <row r="918" spans="1:33" s="52" customFormat="1" x14ac:dyDescent="0.25">
      <c r="A918" s="514"/>
      <c r="B918" s="511"/>
      <c r="C918" s="517"/>
      <c r="D918" s="517"/>
      <c r="E918" s="659"/>
      <c r="F918" s="132" t="s">
        <v>53</v>
      </c>
      <c r="G918" s="84"/>
      <c r="H918" s="133">
        <v>315000</v>
      </c>
      <c r="I918" s="133"/>
      <c r="J918" s="133"/>
      <c r="K918" s="133"/>
      <c r="L918" s="133"/>
      <c r="M918" s="133"/>
      <c r="N918" s="133"/>
      <c r="O918" s="133"/>
      <c r="P918" s="133"/>
      <c r="Q918" s="133"/>
      <c r="R918" s="133"/>
      <c r="S918" s="133">
        <v>35426</v>
      </c>
      <c r="T918" s="133"/>
      <c r="U918" s="133"/>
      <c r="V918" s="133"/>
      <c r="W918" s="133"/>
      <c r="X918" s="133"/>
      <c r="Y918" s="133"/>
      <c r="Z918" s="133"/>
      <c r="AA918" s="133">
        <v>315000</v>
      </c>
      <c r="AB918" s="175"/>
      <c r="AC918" s="136">
        <v>4</v>
      </c>
      <c r="AD918" s="137">
        <v>279574</v>
      </c>
      <c r="AE918" s="136"/>
      <c r="AF918" s="126"/>
      <c r="AG918" s="126"/>
    </row>
    <row r="919" spans="1:33" s="52" customFormat="1" x14ac:dyDescent="0.25">
      <c r="A919" s="514"/>
      <c r="B919" s="511"/>
      <c r="C919" s="517"/>
      <c r="D919" s="517"/>
      <c r="E919" s="659"/>
      <c r="F919" s="132" t="s">
        <v>48</v>
      </c>
      <c r="G919" s="84"/>
      <c r="H919" s="133"/>
      <c r="I919" s="133"/>
      <c r="J919" s="133">
        <v>390000</v>
      </c>
      <c r="K919" s="133"/>
      <c r="L919" s="133"/>
      <c r="M919" s="133"/>
      <c r="N919" s="133"/>
      <c r="O919" s="133"/>
      <c r="P919" s="133"/>
      <c r="Q919" s="133"/>
      <c r="R919" s="133">
        <v>312001</v>
      </c>
      <c r="S919" s="133"/>
      <c r="T919" s="133"/>
      <c r="U919" s="133"/>
      <c r="V919" s="133"/>
      <c r="W919" s="133"/>
      <c r="X919" s="133"/>
      <c r="Y919" s="133"/>
      <c r="Z919" s="133"/>
      <c r="AA919" s="133">
        <v>210684</v>
      </c>
      <c r="AB919" s="175"/>
      <c r="AC919" s="136">
        <v>1</v>
      </c>
      <c r="AD919" s="137">
        <v>77999</v>
      </c>
      <c r="AE919" s="136"/>
      <c r="AF919" s="126"/>
      <c r="AG919" s="126"/>
    </row>
    <row r="920" spans="1:33" s="52" customFormat="1" x14ac:dyDescent="0.25">
      <c r="A920" s="514"/>
      <c r="B920" s="511"/>
      <c r="C920" s="517"/>
      <c r="D920" s="517"/>
      <c r="E920" s="659"/>
      <c r="F920" s="132" t="s">
        <v>76</v>
      </c>
      <c r="G920" s="84"/>
      <c r="H920" s="133"/>
      <c r="I920" s="133"/>
      <c r="J920" s="133"/>
      <c r="K920" s="133">
        <v>280000</v>
      </c>
      <c r="L920" s="133"/>
      <c r="M920" s="133"/>
      <c r="N920" s="133"/>
      <c r="O920" s="133"/>
      <c r="P920" s="133"/>
      <c r="Q920" s="133"/>
      <c r="R920" s="133"/>
      <c r="S920" s="133">
        <v>280000</v>
      </c>
      <c r="T920" s="133"/>
      <c r="U920" s="133"/>
      <c r="V920" s="133"/>
      <c r="W920" s="133"/>
      <c r="X920" s="133"/>
      <c r="Y920" s="133"/>
      <c r="Z920" s="133"/>
      <c r="AA920" s="133">
        <v>56173</v>
      </c>
      <c r="AB920" s="175"/>
      <c r="AC920" s="136"/>
      <c r="AD920" s="137"/>
      <c r="AE920" s="136"/>
      <c r="AF920" s="126"/>
      <c r="AG920" s="126"/>
    </row>
    <row r="921" spans="1:33" s="52" customFormat="1" x14ac:dyDescent="0.25">
      <c r="A921" s="514"/>
      <c r="B921" s="511"/>
      <c r="C921" s="517"/>
      <c r="D921" s="517"/>
      <c r="E921" s="659"/>
      <c r="F921" s="132" t="s">
        <v>24</v>
      </c>
      <c r="G921" s="84"/>
      <c r="H921" s="133"/>
      <c r="I921" s="133"/>
      <c r="J921" s="133"/>
      <c r="K921" s="133"/>
      <c r="L921" s="133">
        <v>210684</v>
      </c>
      <c r="M921" s="133"/>
      <c r="N921" s="133"/>
      <c r="O921" s="133"/>
      <c r="P921" s="133"/>
      <c r="Q921" s="133"/>
      <c r="R921" s="133">
        <v>75479</v>
      </c>
      <c r="S921" s="133"/>
      <c r="T921" s="133"/>
      <c r="U921" s="133"/>
      <c r="V921" s="133"/>
      <c r="W921" s="133"/>
      <c r="X921" s="133"/>
      <c r="Y921" s="133"/>
      <c r="Z921" s="133"/>
      <c r="AA921" s="133">
        <v>390000</v>
      </c>
      <c r="AB921" s="175"/>
      <c r="AC921" s="136">
        <v>4</v>
      </c>
      <c r="AD921" s="137">
        <v>135205</v>
      </c>
      <c r="AE921" s="136"/>
      <c r="AF921" s="126"/>
      <c r="AG921" s="126"/>
    </row>
    <row r="922" spans="1:33" s="52" customFormat="1" x14ac:dyDescent="0.25">
      <c r="A922" s="514"/>
      <c r="B922" s="511"/>
      <c r="C922" s="517"/>
      <c r="D922" s="517"/>
      <c r="E922" s="659"/>
      <c r="F922" s="132" t="s">
        <v>35</v>
      </c>
      <c r="G922" s="84"/>
      <c r="H922" s="133"/>
      <c r="I922" s="133"/>
      <c r="J922" s="133"/>
      <c r="K922" s="133"/>
      <c r="L922" s="133">
        <v>56173</v>
      </c>
      <c r="M922" s="133"/>
      <c r="N922" s="133"/>
      <c r="O922" s="133"/>
      <c r="P922" s="133"/>
      <c r="Q922" s="133"/>
      <c r="R922" s="133"/>
      <c r="S922" s="133"/>
      <c r="T922" s="133">
        <v>56173</v>
      </c>
      <c r="U922" s="133"/>
      <c r="V922" s="133"/>
      <c r="W922" s="133"/>
      <c r="X922" s="133"/>
      <c r="Y922" s="133"/>
      <c r="Z922" s="133"/>
      <c r="AA922" s="133">
        <v>14840</v>
      </c>
      <c r="AB922" s="175"/>
      <c r="AC922" s="136"/>
      <c r="AD922" s="137"/>
      <c r="AE922" s="136"/>
      <c r="AF922" s="126"/>
      <c r="AG922" s="126"/>
    </row>
    <row r="923" spans="1:33" s="52" customFormat="1" x14ac:dyDescent="0.25">
      <c r="A923" s="515"/>
      <c r="B923" s="512"/>
      <c r="C923" s="518"/>
      <c r="D923" s="518"/>
      <c r="E923" s="660"/>
      <c r="F923" s="132" t="s">
        <v>206</v>
      </c>
      <c r="G923" s="84"/>
      <c r="H923" s="133"/>
      <c r="I923" s="133"/>
      <c r="J923" s="133"/>
      <c r="K923" s="133"/>
      <c r="L923" s="133">
        <v>14840</v>
      </c>
      <c r="M923" s="133"/>
      <c r="N923" s="133"/>
      <c r="O923" s="133"/>
      <c r="P923" s="133"/>
      <c r="Q923" s="133"/>
      <c r="R923" s="133">
        <v>14840</v>
      </c>
      <c r="S923" s="133"/>
      <c r="T923" s="133"/>
      <c r="U923" s="133"/>
      <c r="V923" s="133"/>
      <c r="W923" s="133"/>
      <c r="X923" s="133"/>
      <c r="Y923" s="133"/>
      <c r="Z923" s="133"/>
      <c r="AA923" s="133">
        <v>280000</v>
      </c>
      <c r="AB923" s="175"/>
      <c r="AC923" s="136"/>
      <c r="AD923" s="137"/>
      <c r="AE923" s="136"/>
      <c r="AF923" s="126"/>
      <c r="AG923" s="126"/>
    </row>
    <row r="924" spans="1:33" s="52" customFormat="1" x14ac:dyDescent="0.25">
      <c r="A924" s="177"/>
      <c r="B924" s="105"/>
      <c r="C924" s="80"/>
      <c r="D924" s="32"/>
      <c r="E924" s="312"/>
      <c r="F924" s="135" t="s">
        <v>107</v>
      </c>
      <c r="G924" s="84"/>
      <c r="H924" s="133"/>
      <c r="I924" s="133"/>
      <c r="J924" s="133"/>
      <c r="K924" s="133"/>
      <c r="L924" s="133"/>
      <c r="M924" s="133"/>
      <c r="N924" s="133"/>
      <c r="O924" s="133"/>
      <c r="P924" s="133"/>
      <c r="Q924" s="133"/>
      <c r="R924" s="133"/>
      <c r="S924" s="133"/>
      <c r="T924" s="133">
        <v>21048</v>
      </c>
      <c r="U924" s="133"/>
      <c r="V924" s="133"/>
      <c r="W924" s="133"/>
      <c r="X924" s="133"/>
      <c r="Y924" s="133"/>
      <c r="Z924" s="133"/>
      <c r="AA924" s="133">
        <v>21048</v>
      </c>
      <c r="AB924" s="175"/>
      <c r="AC924" s="136"/>
      <c r="AD924" s="137"/>
      <c r="AE924" s="136"/>
      <c r="AF924" s="126"/>
      <c r="AG924" s="126"/>
    </row>
    <row r="925" spans="1:33" s="52" customFormat="1" x14ac:dyDescent="0.25">
      <c r="A925" s="181"/>
      <c r="B925" s="182" t="s">
        <v>16</v>
      </c>
      <c r="C925" s="183"/>
      <c r="D925" s="82"/>
      <c r="E925" s="82"/>
      <c r="F925" s="184"/>
      <c r="G925" s="143"/>
      <c r="H925" s="143"/>
      <c r="I925" s="143"/>
      <c r="J925" s="143"/>
      <c r="K925" s="143"/>
      <c r="L925" s="143"/>
      <c r="M925" s="143"/>
      <c r="N925" s="143"/>
      <c r="O925" s="143"/>
      <c r="P925" s="143"/>
      <c r="Q925" s="143"/>
      <c r="R925" s="143"/>
      <c r="S925" s="143"/>
      <c r="T925" s="143"/>
      <c r="U925" s="143"/>
      <c r="V925" s="143"/>
      <c r="W925" s="143"/>
      <c r="X925" s="143"/>
      <c r="Y925" s="143"/>
      <c r="Z925" s="143"/>
      <c r="AA925" s="144">
        <f>SUM(AA917:AA924)</f>
        <v>1887745</v>
      </c>
      <c r="AB925" s="145">
        <f>AA925/E917</f>
        <v>0.99999950205163735</v>
      </c>
      <c r="AC925" s="136"/>
      <c r="AD925" s="137"/>
      <c r="AE925" s="136"/>
      <c r="AF925" s="126"/>
      <c r="AG925" s="126"/>
    </row>
    <row r="926" spans="1:33" s="52" customFormat="1" x14ac:dyDescent="0.25">
      <c r="A926" s="513">
        <v>105</v>
      </c>
      <c r="B926" s="510" t="s">
        <v>388</v>
      </c>
      <c r="C926" s="655" t="s">
        <v>389</v>
      </c>
      <c r="D926" s="522" t="s">
        <v>961</v>
      </c>
      <c r="E926" s="519">
        <v>1490000</v>
      </c>
      <c r="F926" s="132" t="s">
        <v>387</v>
      </c>
      <c r="G926" s="84"/>
      <c r="H926" s="133"/>
      <c r="I926" s="133"/>
      <c r="J926" s="133"/>
      <c r="K926" s="133">
        <v>100000</v>
      </c>
      <c r="L926" s="134"/>
      <c r="M926" s="134"/>
      <c r="N926" s="133">
        <v>100000</v>
      </c>
      <c r="O926" s="134"/>
      <c r="P926" s="134"/>
      <c r="Q926" s="134"/>
      <c r="R926" s="134"/>
      <c r="S926" s="134"/>
      <c r="T926" s="134"/>
      <c r="U926" s="134"/>
      <c r="V926" s="134"/>
      <c r="W926" s="134"/>
      <c r="X926" s="134"/>
      <c r="Y926" s="134"/>
      <c r="Z926" s="134"/>
      <c r="AA926" s="133">
        <v>100000</v>
      </c>
      <c r="AB926" s="175"/>
      <c r="AC926" s="136"/>
      <c r="AD926" s="137"/>
      <c r="AE926" s="136"/>
      <c r="AF926" s="126"/>
      <c r="AG926" s="126"/>
    </row>
    <row r="927" spans="1:33" s="52" customFormat="1" x14ac:dyDescent="0.25">
      <c r="A927" s="514"/>
      <c r="B927" s="511"/>
      <c r="C927" s="656"/>
      <c r="D927" s="577"/>
      <c r="E927" s="520"/>
      <c r="F927" s="132" t="s">
        <v>390</v>
      </c>
      <c r="G927" s="84"/>
      <c r="H927" s="133"/>
      <c r="I927" s="133"/>
      <c r="J927" s="133"/>
      <c r="K927" s="133">
        <v>700000</v>
      </c>
      <c r="L927" s="133"/>
      <c r="M927" s="133"/>
      <c r="N927" s="133">
        <v>640000</v>
      </c>
      <c r="O927" s="133"/>
      <c r="P927" s="133"/>
      <c r="Q927" s="133"/>
      <c r="R927" s="133"/>
      <c r="S927" s="133"/>
      <c r="T927" s="133"/>
      <c r="U927" s="133"/>
      <c r="V927" s="133"/>
      <c r="W927" s="133"/>
      <c r="X927" s="133"/>
      <c r="Y927" s="133"/>
      <c r="Z927" s="133"/>
      <c r="AA927" s="133">
        <v>700000</v>
      </c>
      <c r="AB927" s="175"/>
      <c r="AC927" s="136">
        <v>1</v>
      </c>
      <c r="AD927" s="137">
        <v>60000</v>
      </c>
      <c r="AE927" s="136"/>
      <c r="AF927" s="126"/>
      <c r="AG927" s="126"/>
    </row>
    <row r="928" spans="1:33" s="52" customFormat="1" x14ac:dyDescent="0.25">
      <c r="A928" s="514"/>
      <c r="B928" s="511"/>
      <c r="C928" s="656"/>
      <c r="D928" s="577"/>
      <c r="E928" s="520"/>
      <c r="F928" s="132" t="s">
        <v>984</v>
      </c>
      <c r="G928" s="84"/>
      <c r="H928" s="133"/>
      <c r="I928" s="133"/>
      <c r="J928" s="133"/>
      <c r="K928" s="133"/>
      <c r="L928" s="133"/>
      <c r="M928" s="133"/>
      <c r="N928" s="133"/>
      <c r="O928" s="133"/>
      <c r="P928" s="133"/>
      <c r="Q928" s="133"/>
      <c r="R928" s="133"/>
      <c r="S928" s="133">
        <v>200000</v>
      </c>
      <c r="T928" s="133"/>
      <c r="U928" s="133"/>
      <c r="V928" s="133"/>
      <c r="W928" s="133"/>
      <c r="X928" s="133"/>
      <c r="Y928" s="133"/>
      <c r="Z928" s="133"/>
      <c r="AA928" s="133">
        <v>200000</v>
      </c>
      <c r="AB928" s="175"/>
      <c r="AC928" s="136"/>
      <c r="AD928" s="137"/>
      <c r="AE928" s="136"/>
      <c r="AF928" s="126"/>
      <c r="AG928" s="126"/>
    </row>
    <row r="929" spans="1:33" s="52" customFormat="1" x14ac:dyDescent="0.25">
      <c r="A929" s="514"/>
      <c r="B929" s="511"/>
      <c r="C929" s="656"/>
      <c r="D929" s="577"/>
      <c r="E929" s="520"/>
      <c r="F929" s="132" t="s">
        <v>391</v>
      </c>
      <c r="G929" s="84"/>
      <c r="H929" s="133"/>
      <c r="I929" s="133"/>
      <c r="J929" s="133"/>
      <c r="K929" s="133">
        <v>300000</v>
      </c>
      <c r="L929" s="133"/>
      <c r="M929" s="133"/>
      <c r="N929" s="133">
        <v>236504</v>
      </c>
      <c r="O929" s="133"/>
      <c r="P929" s="133"/>
      <c r="Q929" s="133"/>
      <c r="R929" s="133"/>
      <c r="S929" s="133"/>
      <c r="T929" s="133"/>
      <c r="U929" s="133"/>
      <c r="V929" s="133"/>
      <c r="W929" s="133"/>
      <c r="X929" s="133"/>
      <c r="Y929" s="133"/>
      <c r="Z929" s="133"/>
      <c r="AA929" s="133">
        <v>300000</v>
      </c>
      <c r="AB929" s="175"/>
      <c r="AC929" s="136">
        <v>1</v>
      </c>
      <c r="AD929" s="137">
        <v>63496</v>
      </c>
      <c r="AE929" s="136"/>
      <c r="AF929" s="126"/>
      <c r="AG929" s="126"/>
    </row>
    <row r="930" spans="1:33" s="52" customFormat="1" x14ac:dyDescent="0.25">
      <c r="A930" s="514"/>
      <c r="B930" s="511"/>
      <c r="C930" s="656"/>
      <c r="D930" s="517"/>
      <c r="E930" s="520"/>
      <c r="F930" s="135" t="s">
        <v>581</v>
      </c>
      <c r="G930" s="84"/>
      <c r="H930" s="133"/>
      <c r="I930" s="133"/>
      <c r="J930" s="133"/>
      <c r="K930" s="133"/>
      <c r="L930" s="133"/>
      <c r="M930" s="133"/>
      <c r="N930" s="133"/>
      <c r="O930" s="133"/>
      <c r="P930" s="133"/>
      <c r="Q930" s="133"/>
      <c r="R930" s="133"/>
      <c r="S930" s="133">
        <v>90000</v>
      </c>
      <c r="T930" s="133"/>
      <c r="U930" s="133"/>
      <c r="V930" s="133"/>
      <c r="W930" s="133"/>
      <c r="X930" s="133"/>
      <c r="Y930" s="133"/>
      <c r="Z930" s="133"/>
      <c r="AA930" s="133">
        <v>90000</v>
      </c>
      <c r="AB930" s="175"/>
      <c r="AC930" s="136"/>
      <c r="AD930" s="137"/>
      <c r="AE930" s="136"/>
      <c r="AF930" s="126"/>
      <c r="AG930" s="126"/>
    </row>
    <row r="931" spans="1:33" s="52" customFormat="1" x14ac:dyDescent="0.25">
      <c r="A931" s="514"/>
      <c r="B931" s="511"/>
      <c r="C931" s="656"/>
      <c r="D931" s="517"/>
      <c r="E931" s="520"/>
      <c r="F931" s="135" t="s">
        <v>392</v>
      </c>
      <c r="G931" s="84"/>
      <c r="H931" s="133"/>
      <c r="I931" s="133"/>
      <c r="J931" s="133"/>
      <c r="K931" s="133"/>
      <c r="L931" s="133"/>
      <c r="M931" s="133"/>
      <c r="N931" s="133"/>
      <c r="O931" s="133"/>
      <c r="P931" s="133"/>
      <c r="Q931" s="133"/>
      <c r="R931" s="133"/>
      <c r="S931" s="133"/>
      <c r="T931" s="133">
        <v>100001</v>
      </c>
      <c r="U931" s="133"/>
      <c r="V931" s="133"/>
      <c r="W931" s="133"/>
      <c r="X931" s="133"/>
      <c r="Y931" s="133"/>
      <c r="Z931" s="133"/>
      <c r="AA931" s="133">
        <v>100000</v>
      </c>
      <c r="AB931" s="175"/>
      <c r="AC931" s="136"/>
      <c r="AD931" s="137"/>
      <c r="AE931" s="136"/>
      <c r="AF931" s="126"/>
      <c r="AG931" s="126"/>
    </row>
    <row r="932" spans="1:33" s="52" customFormat="1" x14ac:dyDescent="0.25">
      <c r="A932" s="181"/>
      <c r="B932" s="182" t="s">
        <v>16</v>
      </c>
      <c r="C932" s="183"/>
      <c r="D932" s="82"/>
      <c r="E932" s="82"/>
      <c r="F932" s="184"/>
      <c r="G932" s="143"/>
      <c r="H932" s="143"/>
      <c r="I932" s="143"/>
      <c r="J932" s="143"/>
      <c r="K932" s="143"/>
      <c r="L932" s="143"/>
      <c r="M932" s="143"/>
      <c r="N932" s="143"/>
      <c r="O932" s="143"/>
      <c r="P932" s="143"/>
      <c r="Q932" s="143"/>
      <c r="R932" s="143"/>
      <c r="S932" s="143"/>
      <c r="T932" s="143"/>
      <c r="U932" s="143"/>
      <c r="V932" s="143"/>
      <c r="W932" s="143"/>
      <c r="X932" s="143"/>
      <c r="Y932" s="143"/>
      <c r="Z932" s="143"/>
      <c r="AA932" s="144">
        <f>SUM(AA926:AA931)</f>
        <v>1490000</v>
      </c>
      <c r="AB932" s="145">
        <f>AA932/E926</f>
        <v>1</v>
      </c>
      <c r="AC932" s="136"/>
      <c r="AD932" s="137"/>
      <c r="AE932" s="136"/>
      <c r="AF932" s="126"/>
      <c r="AG932" s="126"/>
    </row>
    <row r="933" spans="1:33" s="52" customFormat="1" ht="15" customHeight="1" x14ac:dyDescent="0.25">
      <c r="A933" s="513">
        <v>106</v>
      </c>
      <c r="B933" s="510" t="s">
        <v>393</v>
      </c>
      <c r="C933" s="516" t="s">
        <v>394</v>
      </c>
      <c r="D933" s="522" t="s">
        <v>1187</v>
      </c>
      <c r="E933" s="622">
        <v>1309329.31</v>
      </c>
      <c r="F933" s="132" t="s">
        <v>76</v>
      </c>
      <c r="G933" s="84"/>
      <c r="H933" s="133"/>
      <c r="I933" s="133"/>
      <c r="J933" s="133"/>
      <c r="K933" s="134"/>
      <c r="L933" s="134"/>
      <c r="M933" s="133">
        <v>721978.94</v>
      </c>
      <c r="N933" s="133">
        <v>721978.94</v>
      </c>
      <c r="O933" s="133"/>
      <c r="P933" s="133"/>
      <c r="Q933" s="133"/>
      <c r="R933" s="133"/>
      <c r="S933" s="133"/>
      <c r="T933" s="133"/>
      <c r="U933" s="133"/>
      <c r="V933" s="133"/>
      <c r="W933" s="133"/>
      <c r="X933" s="133"/>
      <c r="Y933" s="133"/>
      <c r="Z933" s="133"/>
      <c r="AA933" s="133">
        <v>721978.94</v>
      </c>
      <c r="AB933" s="175"/>
      <c r="AC933" s="136"/>
      <c r="AD933" s="137"/>
      <c r="AE933" s="136"/>
      <c r="AF933" s="126"/>
      <c r="AG933" s="126"/>
    </row>
    <row r="934" spans="1:33" s="52" customFormat="1" x14ac:dyDescent="0.25">
      <c r="A934" s="514"/>
      <c r="B934" s="511"/>
      <c r="C934" s="517"/>
      <c r="D934" s="517"/>
      <c r="E934" s="623"/>
      <c r="F934" s="132" t="s">
        <v>85</v>
      </c>
      <c r="G934" s="84"/>
      <c r="H934" s="133"/>
      <c r="I934" s="133"/>
      <c r="J934" s="133"/>
      <c r="K934" s="133"/>
      <c r="L934" s="134"/>
      <c r="M934" s="133"/>
      <c r="N934" s="133"/>
      <c r="O934" s="133"/>
      <c r="P934" s="133"/>
      <c r="Q934" s="133"/>
      <c r="R934" s="133"/>
      <c r="S934" s="133"/>
      <c r="T934" s="133">
        <v>25000</v>
      </c>
      <c r="U934" s="133"/>
      <c r="V934" s="133"/>
      <c r="W934" s="133"/>
      <c r="X934" s="133"/>
      <c r="Y934" s="133"/>
      <c r="Z934" s="133"/>
      <c r="AA934" s="133">
        <v>25000</v>
      </c>
      <c r="AB934" s="175"/>
      <c r="AC934" s="136"/>
      <c r="AD934" s="137"/>
      <c r="AE934" s="136"/>
      <c r="AF934" s="126"/>
      <c r="AG934" s="126"/>
    </row>
    <row r="935" spans="1:33" s="52" customFormat="1" x14ac:dyDescent="0.25">
      <c r="A935" s="514"/>
      <c r="B935" s="511"/>
      <c r="C935" s="517"/>
      <c r="D935" s="517"/>
      <c r="E935" s="623"/>
      <c r="F935" s="132" t="s">
        <v>35</v>
      </c>
      <c r="G935" s="84"/>
      <c r="H935" s="133"/>
      <c r="I935" s="133"/>
      <c r="J935" s="133"/>
      <c r="K935" s="133"/>
      <c r="L935" s="133"/>
      <c r="M935" s="133">
        <v>66000</v>
      </c>
      <c r="N935" s="133"/>
      <c r="O935" s="133"/>
      <c r="P935" s="133"/>
      <c r="Q935" s="133"/>
      <c r="R935" s="133">
        <v>66000</v>
      </c>
      <c r="S935" s="133"/>
      <c r="T935" s="133"/>
      <c r="U935" s="133"/>
      <c r="V935" s="133"/>
      <c r="W935" s="133"/>
      <c r="X935" s="133"/>
      <c r="Y935" s="133"/>
      <c r="Z935" s="133"/>
      <c r="AA935" s="133">
        <v>66000</v>
      </c>
      <c r="AB935" s="175"/>
      <c r="AC935" s="136"/>
      <c r="AD935" s="137"/>
      <c r="AE935" s="136"/>
      <c r="AF935" s="126"/>
      <c r="AG935" s="126"/>
    </row>
    <row r="936" spans="1:33" s="52" customFormat="1" x14ac:dyDescent="0.25">
      <c r="A936" s="515"/>
      <c r="B936" s="512"/>
      <c r="C936" s="518"/>
      <c r="D936" s="518"/>
      <c r="E936" s="624"/>
      <c r="F936" s="132" t="s">
        <v>51</v>
      </c>
      <c r="G936" s="84"/>
      <c r="H936" s="133"/>
      <c r="I936" s="133"/>
      <c r="J936" s="133"/>
      <c r="K936" s="133"/>
      <c r="L936" s="133"/>
      <c r="M936" s="133">
        <v>281350.44</v>
      </c>
      <c r="N936" s="133"/>
      <c r="O936" s="133"/>
      <c r="P936" s="133"/>
      <c r="Q936" s="133"/>
      <c r="R936" s="133"/>
      <c r="S936" s="133"/>
      <c r="T936" s="133">
        <v>281350.44</v>
      </c>
      <c r="U936" s="133"/>
      <c r="V936" s="133"/>
      <c r="W936" s="133"/>
      <c r="X936" s="133"/>
      <c r="Y936" s="133"/>
      <c r="Z936" s="133"/>
      <c r="AA936" s="133">
        <v>281350.44</v>
      </c>
      <c r="AB936" s="175"/>
      <c r="AC936" s="136"/>
      <c r="AD936" s="137"/>
      <c r="AE936" s="136"/>
      <c r="AF936" s="126"/>
      <c r="AG936" s="126"/>
    </row>
    <row r="937" spans="1:33" s="52" customFormat="1" x14ac:dyDescent="0.25">
      <c r="A937" s="177"/>
      <c r="B937" s="105"/>
      <c r="C937" s="80"/>
      <c r="D937" s="32"/>
      <c r="E937" s="313"/>
      <c r="F937" s="135" t="s">
        <v>137</v>
      </c>
      <c r="G937" s="84"/>
      <c r="H937" s="133"/>
      <c r="I937" s="133"/>
      <c r="J937" s="133"/>
      <c r="K937" s="133"/>
      <c r="L937" s="133"/>
      <c r="M937" s="133">
        <v>140000</v>
      </c>
      <c r="N937" s="133"/>
      <c r="O937" s="133"/>
      <c r="P937" s="133"/>
      <c r="Q937" s="133"/>
      <c r="R937" s="133"/>
      <c r="S937" s="133"/>
      <c r="T937" s="133">
        <v>140000</v>
      </c>
      <c r="U937" s="133"/>
      <c r="V937" s="133"/>
      <c r="W937" s="133"/>
      <c r="X937" s="133"/>
      <c r="Y937" s="133"/>
      <c r="Z937" s="133"/>
      <c r="AA937" s="133">
        <v>140000</v>
      </c>
      <c r="AB937" s="175"/>
      <c r="AC937" s="136"/>
      <c r="AD937" s="137"/>
      <c r="AE937" s="136"/>
      <c r="AF937" s="126"/>
      <c r="AG937" s="126"/>
    </row>
    <row r="938" spans="1:33" s="52" customFormat="1" x14ac:dyDescent="0.25">
      <c r="A938" s="177"/>
      <c r="B938" s="105"/>
      <c r="C938" s="80"/>
      <c r="D938" s="32"/>
      <c r="E938" s="313"/>
      <c r="F938" s="135" t="s">
        <v>107</v>
      </c>
      <c r="G938" s="84"/>
      <c r="H938" s="133"/>
      <c r="I938" s="133"/>
      <c r="J938" s="133"/>
      <c r="K938" s="133"/>
      <c r="L938" s="133"/>
      <c r="M938" s="133"/>
      <c r="N938" s="133"/>
      <c r="O938" s="133"/>
      <c r="P938" s="133"/>
      <c r="Q938" s="133"/>
      <c r="R938" s="133"/>
      <c r="S938" s="133"/>
      <c r="T938" s="133"/>
      <c r="U938" s="133"/>
      <c r="V938" s="133"/>
      <c r="W938" s="133"/>
      <c r="X938" s="133">
        <v>25000</v>
      </c>
      <c r="Y938" s="133"/>
      <c r="Z938" s="133"/>
      <c r="AA938" s="133">
        <v>25000</v>
      </c>
      <c r="AB938" s="175"/>
      <c r="AC938" s="136"/>
      <c r="AD938" s="137"/>
      <c r="AE938" s="136"/>
      <c r="AF938" s="126"/>
      <c r="AG938" s="126"/>
    </row>
    <row r="939" spans="1:33" s="52" customFormat="1" x14ac:dyDescent="0.25">
      <c r="A939" s="177"/>
      <c r="B939" s="105"/>
      <c r="C939" s="80"/>
      <c r="D939" s="32"/>
      <c r="E939" s="313"/>
      <c r="F939" s="135" t="s">
        <v>826</v>
      </c>
      <c r="G939" s="84"/>
      <c r="H939" s="133"/>
      <c r="I939" s="133"/>
      <c r="J939" s="133"/>
      <c r="K939" s="133"/>
      <c r="L939" s="133"/>
      <c r="M939" s="133"/>
      <c r="N939" s="133"/>
      <c r="O939" s="133"/>
      <c r="P939" s="133"/>
      <c r="Q939" s="133"/>
      <c r="R939" s="133">
        <v>50000</v>
      </c>
      <c r="S939" s="133"/>
      <c r="T939" s="133"/>
      <c r="U939" s="133"/>
      <c r="V939" s="133"/>
      <c r="W939" s="133"/>
      <c r="X939" s="133"/>
      <c r="Y939" s="133"/>
      <c r="Z939" s="133"/>
      <c r="AA939" s="133">
        <v>50000</v>
      </c>
      <c r="AB939" s="175"/>
      <c r="AC939" s="136"/>
      <c r="AD939" s="137"/>
      <c r="AE939" s="136"/>
      <c r="AF939" s="126"/>
      <c r="AG939" s="126"/>
    </row>
    <row r="940" spans="1:33" s="52" customFormat="1" x14ac:dyDescent="0.25">
      <c r="A940" s="181"/>
      <c r="B940" s="182" t="s">
        <v>16</v>
      </c>
      <c r="C940" s="183"/>
      <c r="D940" s="82"/>
      <c r="E940" s="82"/>
      <c r="F940" s="184"/>
      <c r="G940" s="143"/>
      <c r="H940" s="143"/>
      <c r="I940" s="143"/>
      <c r="J940" s="143"/>
      <c r="K940" s="143"/>
      <c r="L940" s="143"/>
      <c r="M940" s="143"/>
      <c r="N940" s="143"/>
      <c r="O940" s="143"/>
      <c r="P940" s="143"/>
      <c r="Q940" s="143"/>
      <c r="R940" s="143"/>
      <c r="S940" s="143"/>
      <c r="T940" s="143"/>
      <c r="U940" s="143"/>
      <c r="V940" s="143"/>
      <c r="W940" s="143"/>
      <c r="X940" s="143"/>
      <c r="Y940" s="143"/>
      <c r="Z940" s="143"/>
      <c r="AA940" s="144">
        <f>SUM(AA933:AA939)</f>
        <v>1309329.3799999999</v>
      </c>
      <c r="AB940" s="145">
        <f>AA940/E933</f>
        <v>1.000000053462486</v>
      </c>
      <c r="AC940" s="136"/>
      <c r="AD940" s="137"/>
      <c r="AE940" s="136"/>
      <c r="AF940" s="126"/>
      <c r="AG940" s="126"/>
    </row>
    <row r="941" spans="1:33" s="52" customFormat="1" ht="15" customHeight="1" x14ac:dyDescent="0.25">
      <c r="A941" s="513">
        <v>107</v>
      </c>
      <c r="B941" s="510" t="s">
        <v>395</v>
      </c>
      <c r="C941" s="516" t="s">
        <v>394</v>
      </c>
      <c r="D941" s="651" t="s">
        <v>800</v>
      </c>
      <c r="E941" s="519">
        <v>1308854.31</v>
      </c>
      <c r="F941" s="132" t="s">
        <v>76</v>
      </c>
      <c r="G941" s="84"/>
      <c r="H941" s="133"/>
      <c r="I941" s="133"/>
      <c r="J941" s="133"/>
      <c r="K941" s="134"/>
      <c r="L941" s="134"/>
      <c r="M941" s="133">
        <v>721379</v>
      </c>
      <c r="N941" s="133">
        <v>721379</v>
      </c>
      <c r="O941" s="133"/>
      <c r="P941" s="133"/>
      <c r="Q941" s="133"/>
      <c r="R941" s="133"/>
      <c r="S941" s="133"/>
      <c r="T941" s="133"/>
      <c r="U941" s="133"/>
      <c r="V941" s="133"/>
      <c r="W941" s="133"/>
      <c r="X941" s="133"/>
      <c r="Y941" s="133"/>
      <c r="Z941" s="133"/>
      <c r="AA941" s="133">
        <v>721379</v>
      </c>
      <c r="AB941" s="175"/>
      <c r="AC941" s="136"/>
      <c r="AD941" s="137"/>
      <c r="AE941" s="136"/>
      <c r="AF941" s="126"/>
      <c r="AG941" s="126"/>
    </row>
    <row r="942" spans="1:33" s="52" customFormat="1" x14ac:dyDescent="0.25">
      <c r="A942" s="514"/>
      <c r="B942" s="511"/>
      <c r="C942" s="517"/>
      <c r="D942" s="652"/>
      <c r="E942" s="520"/>
      <c r="F942" s="132" t="s">
        <v>53</v>
      </c>
      <c r="G942" s="84"/>
      <c r="H942" s="133"/>
      <c r="I942" s="133"/>
      <c r="J942" s="133"/>
      <c r="K942" s="133"/>
      <c r="L942" s="133"/>
      <c r="M942" s="133"/>
      <c r="N942" s="133"/>
      <c r="O942" s="133"/>
      <c r="P942" s="133"/>
      <c r="Q942" s="133"/>
      <c r="R942" s="133"/>
      <c r="S942" s="133"/>
      <c r="T942" s="133"/>
      <c r="U942" s="133">
        <v>25000</v>
      </c>
      <c r="V942" s="133"/>
      <c r="W942" s="133"/>
      <c r="X942" s="133"/>
      <c r="Y942" s="133"/>
      <c r="Z942" s="133"/>
      <c r="AA942" s="133">
        <v>25000</v>
      </c>
      <c r="AB942" s="175"/>
      <c r="AC942" s="136"/>
      <c r="AD942" s="137"/>
      <c r="AE942" s="136"/>
      <c r="AF942" s="126"/>
      <c r="AG942" s="126"/>
    </row>
    <row r="943" spans="1:33" s="52" customFormat="1" x14ac:dyDescent="0.25">
      <c r="A943" s="515"/>
      <c r="B943" s="512"/>
      <c r="C943" s="518"/>
      <c r="D943" s="653"/>
      <c r="E943" s="521"/>
      <c r="F943" s="132" t="s">
        <v>35</v>
      </c>
      <c r="G943" s="84"/>
      <c r="H943" s="133"/>
      <c r="I943" s="133"/>
      <c r="J943" s="133"/>
      <c r="K943" s="133"/>
      <c r="L943" s="133"/>
      <c r="M943" s="133"/>
      <c r="N943" s="133"/>
      <c r="O943" s="133"/>
      <c r="P943" s="133"/>
      <c r="Q943" s="133"/>
      <c r="R943" s="133">
        <v>66000</v>
      </c>
      <c r="S943" s="133"/>
      <c r="T943" s="133"/>
      <c r="U943" s="133"/>
      <c r="V943" s="133"/>
      <c r="W943" s="133"/>
      <c r="X943" s="133"/>
      <c r="Y943" s="133"/>
      <c r="Z943" s="133"/>
      <c r="AA943" s="133">
        <v>66000</v>
      </c>
      <c r="AB943" s="175"/>
      <c r="AC943" s="136"/>
      <c r="AD943" s="137"/>
      <c r="AE943" s="136"/>
      <c r="AF943" s="126"/>
      <c r="AG943" s="126"/>
    </row>
    <row r="944" spans="1:33" s="52" customFormat="1" x14ac:dyDescent="0.25">
      <c r="A944" s="177"/>
      <c r="B944" s="105"/>
      <c r="C944" s="80"/>
      <c r="D944" s="314"/>
      <c r="E944" s="33"/>
      <c r="F944" s="135" t="s">
        <v>137</v>
      </c>
      <c r="G944" s="84"/>
      <c r="H944" s="133"/>
      <c r="I944" s="133"/>
      <c r="J944" s="133"/>
      <c r="K944" s="133"/>
      <c r="L944" s="133"/>
      <c r="M944" s="133"/>
      <c r="N944" s="133"/>
      <c r="O944" s="133"/>
      <c r="P944" s="133"/>
      <c r="Q944" s="133"/>
      <c r="R944" s="133">
        <v>140000</v>
      </c>
      <c r="S944" s="133"/>
      <c r="T944" s="133"/>
      <c r="U944" s="133"/>
      <c r="V944" s="133"/>
      <c r="W944" s="133"/>
      <c r="X944" s="133"/>
      <c r="Y944" s="133"/>
      <c r="Z944" s="133"/>
      <c r="AA944" s="133">
        <v>140000</v>
      </c>
      <c r="AB944" s="175"/>
      <c r="AC944" s="136"/>
      <c r="AD944" s="137"/>
      <c r="AE944" s="136"/>
      <c r="AF944" s="126"/>
      <c r="AG944" s="126"/>
    </row>
    <row r="945" spans="1:33" s="52" customFormat="1" x14ac:dyDescent="0.25">
      <c r="A945" s="177"/>
      <c r="B945" s="105"/>
      <c r="C945" s="80"/>
      <c r="D945" s="314"/>
      <c r="E945" s="33"/>
      <c r="F945" s="135" t="s">
        <v>51</v>
      </c>
      <c r="G945" s="84"/>
      <c r="H945" s="133"/>
      <c r="I945" s="133"/>
      <c r="J945" s="133"/>
      <c r="K945" s="133"/>
      <c r="L945" s="133"/>
      <c r="M945" s="133"/>
      <c r="N945" s="133"/>
      <c r="O945" s="133"/>
      <c r="P945" s="133"/>
      <c r="Q945" s="133"/>
      <c r="R945" s="133"/>
      <c r="S945" s="133"/>
      <c r="T945" s="133">
        <v>281475.88</v>
      </c>
      <c r="U945" s="133"/>
      <c r="V945" s="133"/>
      <c r="W945" s="133"/>
      <c r="X945" s="133"/>
      <c r="Y945" s="133"/>
      <c r="Z945" s="133"/>
      <c r="AA945" s="133">
        <v>281475.88</v>
      </c>
      <c r="AB945" s="175"/>
      <c r="AC945" s="136"/>
      <c r="AD945" s="137"/>
      <c r="AE945" s="136"/>
      <c r="AF945" s="126"/>
      <c r="AG945" s="126"/>
    </row>
    <row r="946" spans="1:33" s="52" customFormat="1" x14ac:dyDescent="0.25">
      <c r="A946" s="177"/>
      <c r="B946" s="105"/>
      <c r="C946" s="80"/>
      <c r="D946" s="314"/>
      <c r="E946" s="33"/>
      <c r="F946" s="135" t="s">
        <v>826</v>
      </c>
      <c r="G946" s="84"/>
      <c r="H946" s="133"/>
      <c r="I946" s="133"/>
      <c r="J946" s="133"/>
      <c r="K946" s="133"/>
      <c r="L946" s="133"/>
      <c r="M946" s="133"/>
      <c r="N946" s="133"/>
      <c r="O946" s="133"/>
      <c r="P946" s="133"/>
      <c r="Q946" s="133"/>
      <c r="R946" s="133">
        <v>50000</v>
      </c>
      <c r="S946" s="133"/>
      <c r="T946" s="133"/>
      <c r="U946" s="133"/>
      <c r="V946" s="133"/>
      <c r="W946" s="133"/>
      <c r="X946" s="133"/>
      <c r="Y946" s="133"/>
      <c r="Z946" s="133"/>
      <c r="AA946" s="133">
        <v>50000</v>
      </c>
      <c r="AB946" s="175"/>
      <c r="AC946" s="136"/>
      <c r="AD946" s="137"/>
      <c r="AE946" s="136"/>
      <c r="AF946" s="126"/>
      <c r="AG946" s="126"/>
    </row>
    <row r="947" spans="1:33" s="52" customFormat="1" x14ac:dyDescent="0.25">
      <c r="A947" s="177"/>
      <c r="B947" s="105"/>
      <c r="C947" s="80"/>
      <c r="D947" s="314"/>
      <c r="E947" s="33"/>
      <c r="F947" s="135" t="s">
        <v>107</v>
      </c>
      <c r="G947" s="84"/>
      <c r="H947" s="133"/>
      <c r="I947" s="133"/>
      <c r="J947" s="133"/>
      <c r="K947" s="133"/>
      <c r="L947" s="133"/>
      <c r="M947" s="133"/>
      <c r="N947" s="133"/>
      <c r="O947" s="133"/>
      <c r="P947" s="133"/>
      <c r="Q947" s="133"/>
      <c r="R947" s="133"/>
      <c r="S947" s="133"/>
      <c r="T947" s="133"/>
      <c r="U947" s="133"/>
      <c r="V947" s="133"/>
      <c r="W947" s="133"/>
      <c r="X947" s="133">
        <v>25000</v>
      </c>
      <c r="Y947" s="133"/>
      <c r="Z947" s="133"/>
      <c r="AA947" s="133">
        <v>25000</v>
      </c>
      <c r="AB947" s="175"/>
      <c r="AC947" s="136"/>
      <c r="AD947" s="137"/>
      <c r="AE947" s="136"/>
      <c r="AF947" s="126"/>
      <c r="AG947" s="126"/>
    </row>
    <row r="948" spans="1:33" s="52" customFormat="1" x14ac:dyDescent="0.25">
      <c r="A948" s="181"/>
      <c r="B948" s="182" t="s">
        <v>16</v>
      </c>
      <c r="C948" s="183"/>
      <c r="D948" s="82"/>
      <c r="E948" s="82"/>
      <c r="F948" s="184"/>
      <c r="G948" s="143"/>
      <c r="H948" s="143"/>
      <c r="I948" s="143"/>
      <c r="J948" s="143"/>
      <c r="K948" s="143"/>
      <c r="L948" s="143"/>
      <c r="M948" s="143"/>
      <c r="N948" s="143"/>
      <c r="O948" s="143"/>
      <c r="P948" s="143"/>
      <c r="Q948" s="143"/>
      <c r="R948" s="143"/>
      <c r="S948" s="143"/>
      <c r="T948" s="143"/>
      <c r="U948" s="143"/>
      <c r="V948" s="143"/>
      <c r="W948" s="143"/>
      <c r="X948" s="143"/>
      <c r="Y948" s="143"/>
      <c r="Z948" s="143"/>
      <c r="AA948" s="144">
        <f>SUM(AA941:AA947)</f>
        <v>1308854.8799999999</v>
      </c>
      <c r="AB948" s="145">
        <f>AA948/E941</f>
        <v>1.000000435495376</v>
      </c>
      <c r="AC948" s="136"/>
      <c r="AD948" s="137"/>
      <c r="AE948" s="136"/>
      <c r="AF948" s="126"/>
      <c r="AG948" s="126"/>
    </row>
    <row r="949" spans="1:33" s="52" customFormat="1" ht="15" customHeight="1" x14ac:dyDescent="0.25">
      <c r="A949" s="513">
        <v>108</v>
      </c>
      <c r="B949" s="510" t="s">
        <v>396</v>
      </c>
      <c r="C949" s="516" t="s">
        <v>397</v>
      </c>
      <c r="D949" s="522" t="s">
        <v>962</v>
      </c>
      <c r="E949" s="519">
        <v>1182841.31</v>
      </c>
      <c r="F949" s="132" t="s">
        <v>24</v>
      </c>
      <c r="G949" s="84"/>
      <c r="H949" s="133"/>
      <c r="I949" s="133"/>
      <c r="J949" s="133"/>
      <c r="K949" s="134"/>
      <c r="L949" s="133"/>
      <c r="M949" s="133">
        <v>30000</v>
      </c>
      <c r="N949" s="133"/>
      <c r="O949" s="133"/>
      <c r="P949" s="133"/>
      <c r="Q949" s="133"/>
      <c r="R949" s="133"/>
      <c r="S949" s="133">
        <v>30000</v>
      </c>
      <c r="T949" s="133"/>
      <c r="U949" s="133"/>
      <c r="V949" s="133"/>
      <c r="W949" s="133"/>
      <c r="X949" s="133"/>
      <c r="Y949" s="133"/>
      <c r="Z949" s="133"/>
      <c r="AA949" s="133">
        <f>N949+M949+L949+K949+J949+I949+H949+G949</f>
        <v>30000</v>
      </c>
      <c r="AB949" s="175"/>
      <c r="AC949" s="136"/>
      <c r="AD949" s="137"/>
      <c r="AE949" s="136"/>
      <c r="AF949" s="126"/>
      <c r="AG949" s="126"/>
    </row>
    <row r="950" spans="1:33" s="52" customFormat="1" x14ac:dyDescent="0.25">
      <c r="A950" s="514"/>
      <c r="B950" s="511"/>
      <c r="C950" s="517"/>
      <c r="D950" s="577"/>
      <c r="E950" s="520"/>
      <c r="F950" s="132" t="s">
        <v>47</v>
      </c>
      <c r="G950" s="84"/>
      <c r="H950" s="133"/>
      <c r="I950" s="133"/>
      <c r="J950" s="133"/>
      <c r="K950" s="133"/>
      <c r="L950" s="133"/>
      <c r="M950" s="133">
        <v>40000</v>
      </c>
      <c r="N950" s="133"/>
      <c r="O950" s="133"/>
      <c r="P950" s="133"/>
      <c r="Q950" s="133"/>
      <c r="R950" s="133"/>
      <c r="S950" s="133">
        <v>40000</v>
      </c>
      <c r="T950" s="133"/>
      <c r="U950" s="133"/>
      <c r="V950" s="133"/>
      <c r="W950" s="133"/>
      <c r="X950" s="133"/>
      <c r="Y950" s="133"/>
      <c r="Z950" s="133"/>
      <c r="AA950" s="133">
        <f t="shared" ref="AA950:AA954" si="15">N950+M950+L950+K950+J950+I950+H950+G950</f>
        <v>40000</v>
      </c>
      <c r="AB950" s="175"/>
      <c r="AC950" s="136"/>
      <c r="AD950" s="137"/>
      <c r="AE950" s="136"/>
      <c r="AF950" s="126"/>
      <c r="AG950" s="126"/>
    </row>
    <row r="951" spans="1:33" s="52" customFormat="1" x14ac:dyDescent="0.25">
      <c r="A951" s="514"/>
      <c r="B951" s="511"/>
      <c r="C951" s="517"/>
      <c r="D951" s="577"/>
      <c r="E951" s="520"/>
      <c r="F951" s="132" t="s">
        <v>48</v>
      </c>
      <c r="G951" s="84"/>
      <c r="H951" s="133"/>
      <c r="I951" s="133"/>
      <c r="J951" s="133"/>
      <c r="K951" s="133"/>
      <c r="L951" s="133"/>
      <c r="M951" s="133">
        <v>550000</v>
      </c>
      <c r="N951" s="133"/>
      <c r="O951" s="133"/>
      <c r="P951" s="133"/>
      <c r="Q951" s="133"/>
      <c r="R951" s="133"/>
      <c r="S951" s="133">
        <v>200000</v>
      </c>
      <c r="T951" s="133"/>
      <c r="U951" s="133"/>
      <c r="V951" s="133"/>
      <c r="W951" s="133"/>
      <c r="X951" s="133"/>
      <c r="Y951" s="133"/>
      <c r="Z951" s="133"/>
      <c r="AA951" s="133">
        <f t="shared" si="15"/>
        <v>550000</v>
      </c>
      <c r="AB951" s="175"/>
      <c r="AC951" s="136">
        <v>7</v>
      </c>
      <c r="AD951" s="137">
        <v>350000</v>
      </c>
      <c r="AE951" s="136"/>
      <c r="AF951" s="126"/>
      <c r="AG951" s="126"/>
    </row>
    <row r="952" spans="1:33" s="52" customFormat="1" x14ac:dyDescent="0.25">
      <c r="A952" s="514"/>
      <c r="B952" s="511"/>
      <c r="C952" s="517"/>
      <c r="D952" s="577"/>
      <c r="E952" s="520"/>
      <c r="F952" s="135" t="s">
        <v>26</v>
      </c>
      <c r="G952" s="84"/>
      <c r="H952" s="133"/>
      <c r="I952" s="133"/>
      <c r="J952" s="133"/>
      <c r="K952" s="133">
        <v>55555.49</v>
      </c>
      <c r="L952" s="133"/>
      <c r="M952" s="133"/>
      <c r="N952" s="133"/>
      <c r="O952" s="133"/>
      <c r="P952" s="133"/>
      <c r="Q952" s="133"/>
      <c r="R952" s="133"/>
      <c r="S952" s="133"/>
      <c r="T952" s="133">
        <v>55555.49</v>
      </c>
      <c r="U952" s="133"/>
      <c r="V952" s="133"/>
      <c r="W952" s="133"/>
      <c r="X952" s="133"/>
      <c r="Y952" s="133"/>
      <c r="Z952" s="133"/>
      <c r="AA952" s="133">
        <f t="shared" si="15"/>
        <v>55555.49</v>
      </c>
      <c r="AB952" s="175"/>
      <c r="AC952" s="136"/>
      <c r="AD952" s="137"/>
      <c r="AE952" s="136"/>
      <c r="AF952" s="126"/>
      <c r="AG952" s="126"/>
    </row>
    <row r="953" spans="1:33" s="52" customFormat="1" x14ac:dyDescent="0.25">
      <c r="A953" s="514"/>
      <c r="B953" s="511"/>
      <c r="C953" s="517"/>
      <c r="D953" s="577"/>
      <c r="E953" s="520"/>
      <c r="F953" s="135" t="s">
        <v>76</v>
      </c>
      <c r="G953" s="84"/>
      <c r="H953" s="133"/>
      <c r="I953" s="133"/>
      <c r="J953" s="133"/>
      <c r="K953" s="133">
        <v>460989.48</v>
      </c>
      <c r="L953" s="133"/>
      <c r="M953" s="133"/>
      <c r="N953" s="133"/>
      <c r="O953" s="133"/>
      <c r="P953" s="133"/>
      <c r="Q953" s="133"/>
      <c r="R953" s="133"/>
      <c r="S953" s="133">
        <v>182161.48</v>
      </c>
      <c r="T953" s="133"/>
      <c r="U953" s="133"/>
      <c r="V953" s="133"/>
      <c r="W953" s="133"/>
      <c r="X953" s="133"/>
      <c r="Y953" s="133"/>
      <c r="Z953" s="133"/>
      <c r="AA953" s="133">
        <f t="shared" si="15"/>
        <v>460989.48</v>
      </c>
      <c r="AB953" s="175"/>
      <c r="AC953" s="136">
        <v>3</v>
      </c>
      <c r="AD953" s="137">
        <v>278828</v>
      </c>
      <c r="AE953" s="136"/>
      <c r="AF953" s="126"/>
      <c r="AG953" s="126"/>
    </row>
    <row r="954" spans="1:33" s="52" customFormat="1" x14ac:dyDescent="0.25">
      <c r="A954" s="514"/>
      <c r="B954" s="511"/>
      <c r="C954" s="517"/>
      <c r="D954" s="577"/>
      <c r="E954" s="520"/>
      <c r="F954" s="135" t="s">
        <v>53</v>
      </c>
      <c r="G954" s="84"/>
      <c r="H954" s="133"/>
      <c r="I954" s="133"/>
      <c r="J954" s="133"/>
      <c r="K954" s="133">
        <v>37037</v>
      </c>
      <c r="L954" s="133"/>
      <c r="M954" s="133"/>
      <c r="N954" s="133"/>
      <c r="O954" s="133"/>
      <c r="P954" s="133"/>
      <c r="Q954" s="133"/>
      <c r="R954" s="133"/>
      <c r="S954" s="133"/>
      <c r="T954" s="133">
        <v>37036.99</v>
      </c>
      <c r="U954" s="133"/>
      <c r="V954" s="133"/>
      <c r="W954" s="133"/>
      <c r="X954" s="133"/>
      <c r="Y954" s="133"/>
      <c r="Z954" s="133"/>
      <c r="AA954" s="133">
        <f t="shared" si="15"/>
        <v>37037</v>
      </c>
      <c r="AB954" s="175"/>
      <c r="AC954" s="136"/>
      <c r="AD954" s="137"/>
      <c r="AE954" s="136"/>
      <c r="AF954" s="126"/>
      <c r="AG954" s="126"/>
    </row>
    <row r="955" spans="1:33" s="52" customFormat="1" x14ac:dyDescent="0.25">
      <c r="A955" s="177"/>
      <c r="B955" s="105"/>
      <c r="C955" s="80"/>
      <c r="D955" s="284"/>
      <c r="E955" s="33"/>
      <c r="F955" s="135" t="s">
        <v>107</v>
      </c>
      <c r="G955" s="84"/>
      <c r="H955" s="133"/>
      <c r="I955" s="133"/>
      <c r="J955" s="133"/>
      <c r="K955" s="133"/>
      <c r="L955" s="133"/>
      <c r="M955" s="133"/>
      <c r="N955" s="133"/>
      <c r="O955" s="133"/>
      <c r="P955" s="133"/>
      <c r="Q955" s="133"/>
      <c r="R955" s="133"/>
      <c r="S955" s="133"/>
      <c r="T955" s="133">
        <v>9259.25</v>
      </c>
      <c r="U955" s="133"/>
      <c r="V955" s="133"/>
      <c r="W955" s="133"/>
      <c r="X955" s="133"/>
      <c r="Y955" s="133"/>
      <c r="Z955" s="133"/>
      <c r="AA955" s="133">
        <v>9259.25</v>
      </c>
      <c r="AB955" s="175"/>
      <c r="AC955" s="136"/>
      <c r="AD955" s="137"/>
      <c r="AE955" s="136"/>
      <c r="AF955" s="126"/>
      <c r="AG955" s="126"/>
    </row>
    <row r="956" spans="1:33" s="52" customFormat="1" x14ac:dyDescent="0.25">
      <c r="A956" s="159"/>
      <c r="B956" s="293" t="s">
        <v>16</v>
      </c>
      <c r="C956" s="281"/>
      <c r="D956" s="24"/>
      <c r="E956" s="24"/>
      <c r="F956" s="184"/>
      <c r="G956" s="143"/>
      <c r="H956" s="143"/>
      <c r="I956" s="143"/>
      <c r="J956" s="143"/>
      <c r="K956" s="143"/>
      <c r="L956" s="143"/>
      <c r="M956" s="143"/>
      <c r="N956" s="143"/>
      <c r="O956" s="143"/>
      <c r="P956" s="143"/>
      <c r="Q956" s="143"/>
      <c r="R956" s="143"/>
      <c r="S956" s="143"/>
      <c r="T956" s="143"/>
      <c r="U956" s="143"/>
      <c r="V956" s="143"/>
      <c r="W956" s="143"/>
      <c r="X956" s="143"/>
      <c r="Y956" s="143"/>
      <c r="Z956" s="143"/>
      <c r="AA956" s="144">
        <f>SUM(AA949:AA955)</f>
        <v>1182841.22</v>
      </c>
      <c r="AB956" s="145">
        <f>AA956/E949</f>
        <v>0.99999992391202497</v>
      </c>
      <c r="AC956" s="136"/>
      <c r="AD956" s="137"/>
      <c r="AE956" s="136"/>
      <c r="AF956" s="126"/>
      <c r="AG956" s="126"/>
    </row>
    <row r="957" spans="1:33" s="53" customFormat="1" x14ac:dyDescent="0.25">
      <c r="A957" s="587">
        <v>109</v>
      </c>
      <c r="B957" s="556" t="s">
        <v>398</v>
      </c>
      <c r="C957" s="570" t="s">
        <v>399</v>
      </c>
      <c r="D957" s="552" t="s">
        <v>963</v>
      </c>
      <c r="E957" s="585">
        <v>1041319</v>
      </c>
      <c r="F957" s="299" t="s">
        <v>115</v>
      </c>
      <c r="G957" s="15"/>
      <c r="H957" s="15"/>
      <c r="I957" s="15"/>
      <c r="J957" s="15"/>
      <c r="K957" s="15"/>
      <c r="L957" s="15"/>
      <c r="M957" s="15"/>
      <c r="N957" s="15"/>
      <c r="O957" s="15"/>
      <c r="P957" s="15"/>
      <c r="Q957" s="15"/>
      <c r="R957" s="15">
        <v>212508</v>
      </c>
      <c r="S957" s="15"/>
      <c r="T957" s="15"/>
      <c r="U957" s="15"/>
      <c r="V957" s="15"/>
      <c r="W957" s="15"/>
      <c r="X957" s="15"/>
      <c r="Y957" s="15"/>
      <c r="Z957" s="15"/>
      <c r="AA957" s="187">
        <v>212508</v>
      </c>
      <c r="AB957" s="297"/>
      <c r="AC957" s="156"/>
      <c r="AD957" s="157"/>
      <c r="AE957" s="156"/>
      <c r="AF957" s="158"/>
      <c r="AG957" s="158"/>
    </row>
    <row r="958" spans="1:33" s="53" customFormat="1" x14ac:dyDescent="0.25">
      <c r="A958" s="588"/>
      <c r="B958" s="557"/>
      <c r="C958" s="571"/>
      <c r="D958" s="553"/>
      <c r="E958" s="586"/>
      <c r="F958" s="299" t="s">
        <v>131</v>
      </c>
      <c r="G958" s="15"/>
      <c r="H958" s="15"/>
      <c r="I958" s="15"/>
      <c r="J958" s="15"/>
      <c r="K958" s="15"/>
      <c r="L958" s="15"/>
      <c r="M958" s="15"/>
      <c r="N958" s="15"/>
      <c r="O958" s="15"/>
      <c r="P958" s="15"/>
      <c r="Q958" s="15"/>
      <c r="R958" s="15">
        <v>85003</v>
      </c>
      <c r="S958" s="15"/>
      <c r="T958" s="15"/>
      <c r="U958" s="15"/>
      <c r="V958" s="15"/>
      <c r="W958" s="15"/>
      <c r="X958" s="15"/>
      <c r="Y958" s="15"/>
      <c r="Z958" s="15"/>
      <c r="AA958" s="187">
        <v>85003</v>
      </c>
      <c r="AB958" s="297"/>
      <c r="AC958" s="156"/>
      <c r="AD958" s="157"/>
      <c r="AE958" s="156"/>
      <c r="AF958" s="158"/>
      <c r="AG958" s="158"/>
    </row>
    <row r="959" spans="1:33" s="53" customFormat="1" x14ac:dyDescent="0.25">
      <c r="A959" s="588"/>
      <c r="B959" s="557"/>
      <c r="C959" s="571"/>
      <c r="D959" s="553"/>
      <c r="E959" s="586"/>
      <c r="F959" s="299" t="s">
        <v>117</v>
      </c>
      <c r="G959" s="15"/>
      <c r="H959" s="15"/>
      <c r="I959" s="15"/>
      <c r="J959" s="15"/>
      <c r="K959" s="15"/>
      <c r="L959" s="15"/>
      <c r="M959" s="15"/>
      <c r="N959" s="15"/>
      <c r="O959" s="15"/>
      <c r="P959" s="15"/>
      <c r="Q959" s="15"/>
      <c r="R959" s="15"/>
      <c r="S959" s="15"/>
      <c r="T959" s="15">
        <v>170007</v>
      </c>
      <c r="U959" s="15"/>
      <c r="V959" s="15"/>
      <c r="W959" s="15"/>
      <c r="X959" s="15"/>
      <c r="Y959" s="15"/>
      <c r="Z959" s="15"/>
      <c r="AA959" s="187">
        <v>170007</v>
      </c>
      <c r="AB959" s="297"/>
      <c r="AC959" s="156"/>
      <c r="AD959" s="157"/>
      <c r="AE959" s="156"/>
      <c r="AF959" s="158"/>
      <c r="AG959" s="158"/>
    </row>
    <row r="960" spans="1:33" s="53" customFormat="1" x14ac:dyDescent="0.25">
      <c r="A960" s="315"/>
      <c r="B960" s="113"/>
      <c r="C960" s="46"/>
      <c r="D960" s="189"/>
      <c r="E960" s="34"/>
      <c r="F960" s="299" t="s">
        <v>118</v>
      </c>
      <c r="G960" s="15"/>
      <c r="H960" s="15"/>
      <c r="I960" s="15"/>
      <c r="J960" s="15"/>
      <c r="K960" s="15"/>
      <c r="L960" s="15"/>
      <c r="M960" s="15"/>
      <c r="N960" s="15"/>
      <c r="O960" s="15"/>
      <c r="P960" s="15"/>
      <c r="Q960" s="15"/>
      <c r="R960" s="15"/>
      <c r="S960" s="15">
        <v>265667</v>
      </c>
      <c r="T960" s="15"/>
      <c r="U960" s="15"/>
      <c r="V960" s="15"/>
      <c r="W960" s="15"/>
      <c r="X960" s="15"/>
      <c r="Y960" s="15"/>
      <c r="Z960" s="15"/>
      <c r="AA960" s="187">
        <v>265667</v>
      </c>
      <c r="AB960" s="297"/>
      <c r="AC960" s="156"/>
      <c r="AD960" s="157"/>
      <c r="AE960" s="156"/>
      <c r="AF960" s="158"/>
      <c r="AG960" s="158"/>
    </row>
    <row r="961" spans="1:33" s="53" customFormat="1" x14ac:dyDescent="0.25">
      <c r="A961" s="315"/>
      <c r="B961" s="113"/>
      <c r="C961" s="46"/>
      <c r="D961" s="189"/>
      <c r="E961" s="34"/>
      <c r="F961" s="299" t="s">
        <v>116</v>
      </c>
      <c r="G961" s="15"/>
      <c r="H961" s="15"/>
      <c r="I961" s="15"/>
      <c r="J961" s="15"/>
      <c r="K961" s="15"/>
      <c r="L961" s="15"/>
      <c r="M961" s="15"/>
      <c r="N961" s="15"/>
      <c r="O961" s="15"/>
      <c r="P961" s="15"/>
      <c r="Q961" s="15"/>
      <c r="R961" s="15"/>
      <c r="S961" s="15">
        <v>31874</v>
      </c>
      <c r="T961" s="15"/>
      <c r="U961" s="15"/>
      <c r="V961" s="15"/>
      <c r="W961" s="15"/>
      <c r="X961" s="15"/>
      <c r="Y961" s="15"/>
      <c r="Z961" s="15"/>
      <c r="AA961" s="187">
        <v>31874</v>
      </c>
      <c r="AB961" s="297"/>
      <c r="AC961" s="156"/>
      <c r="AD961" s="157"/>
      <c r="AE961" s="156"/>
      <c r="AF961" s="158"/>
      <c r="AG961" s="158"/>
    </row>
    <row r="962" spans="1:33" s="53" customFormat="1" x14ac:dyDescent="0.25">
      <c r="A962" s="315"/>
      <c r="B962" s="113"/>
      <c r="C962" s="46"/>
      <c r="D962" s="189"/>
      <c r="E962" s="34"/>
      <c r="F962" s="299" t="s">
        <v>171</v>
      </c>
      <c r="G962" s="15"/>
      <c r="H962" s="15"/>
      <c r="I962" s="15"/>
      <c r="J962" s="15"/>
      <c r="K962" s="15"/>
      <c r="L962" s="15"/>
      <c r="M962" s="15"/>
      <c r="N962" s="15"/>
      <c r="O962" s="15"/>
      <c r="P962" s="15"/>
      <c r="Q962" s="15"/>
      <c r="R962" s="15"/>
      <c r="S962" s="15">
        <v>63752</v>
      </c>
      <c r="T962" s="15"/>
      <c r="U962" s="15"/>
      <c r="V962" s="15"/>
      <c r="W962" s="15"/>
      <c r="X962" s="15"/>
      <c r="Y962" s="15"/>
      <c r="Z962" s="15"/>
      <c r="AA962" s="187">
        <v>63752</v>
      </c>
      <c r="AB962" s="297"/>
      <c r="AC962" s="156"/>
      <c r="AD962" s="157"/>
      <c r="AE962" s="156"/>
      <c r="AF962" s="158"/>
      <c r="AG962" s="158"/>
    </row>
    <row r="963" spans="1:33" s="53" customFormat="1" x14ac:dyDescent="0.25">
      <c r="A963" s="315"/>
      <c r="B963" s="113"/>
      <c r="C963" s="46"/>
      <c r="D963" s="189"/>
      <c r="E963" s="34"/>
      <c r="F963" s="299" t="s">
        <v>113</v>
      </c>
      <c r="G963" s="15"/>
      <c r="H963" s="15"/>
      <c r="I963" s="15"/>
      <c r="J963" s="15"/>
      <c r="K963" s="15"/>
      <c r="L963" s="15"/>
      <c r="M963" s="15"/>
      <c r="N963" s="15"/>
      <c r="O963" s="15"/>
      <c r="P963" s="15"/>
      <c r="Q963" s="15"/>
      <c r="R963" s="15"/>
      <c r="S963" s="15">
        <v>212508</v>
      </c>
      <c r="T963" s="15"/>
      <c r="U963" s="15"/>
      <c r="V963" s="15"/>
      <c r="W963" s="15"/>
      <c r="X963" s="15"/>
      <c r="Y963" s="15"/>
      <c r="Z963" s="15"/>
      <c r="AA963" s="187">
        <v>212508</v>
      </c>
      <c r="AB963" s="297"/>
      <c r="AC963" s="156"/>
      <c r="AD963" s="157"/>
      <c r="AE963" s="156"/>
      <c r="AF963" s="158"/>
      <c r="AG963" s="158"/>
    </row>
    <row r="964" spans="1:33" s="52" customFormat="1" x14ac:dyDescent="0.25">
      <c r="A964" s="179"/>
      <c r="B964" s="180" t="s">
        <v>16</v>
      </c>
      <c r="C964" s="23"/>
      <c r="D964" s="25"/>
      <c r="E964" s="25"/>
      <c r="F964" s="184"/>
      <c r="G964" s="143"/>
      <c r="H964" s="143"/>
      <c r="I964" s="143"/>
      <c r="J964" s="143"/>
      <c r="K964" s="143"/>
      <c r="L964" s="143"/>
      <c r="M964" s="143"/>
      <c r="N964" s="143"/>
      <c r="O964" s="143"/>
      <c r="P964" s="143"/>
      <c r="Q964" s="143"/>
      <c r="R964" s="143"/>
      <c r="S964" s="143"/>
      <c r="T964" s="143"/>
      <c r="U964" s="143"/>
      <c r="V964" s="143"/>
      <c r="W964" s="143"/>
      <c r="X964" s="143"/>
      <c r="Y964" s="143"/>
      <c r="Z964" s="143"/>
      <c r="AA964" s="144">
        <f>SUM(AA957:AA963)</f>
        <v>1041319</v>
      </c>
      <c r="AB964" s="145">
        <f>AA964/E957</f>
        <v>1</v>
      </c>
      <c r="AC964" s="136"/>
      <c r="AD964" s="137"/>
      <c r="AE964" s="136"/>
      <c r="AF964" s="126"/>
      <c r="AG964" s="126"/>
    </row>
    <row r="965" spans="1:33" s="52" customFormat="1" x14ac:dyDescent="0.25">
      <c r="A965" s="513">
        <v>110</v>
      </c>
      <c r="B965" s="510" t="s">
        <v>400</v>
      </c>
      <c r="C965" s="516" t="s">
        <v>399</v>
      </c>
      <c r="D965" s="522" t="s">
        <v>964</v>
      </c>
      <c r="E965" s="519">
        <v>2373407.31</v>
      </c>
      <c r="F965" s="132" t="s">
        <v>76</v>
      </c>
      <c r="G965" s="84"/>
      <c r="H965" s="133"/>
      <c r="I965" s="133"/>
      <c r="J965" s="133">
        <v>993140</v>
      </c>
      <c r="K965" s="134"/>
      <c r="L965" s="133"/>
      <c r="M965" s="134"/>
      <c r="N965" s="133"/>
      <c r="O965" s="133"/>
      <c r="P965" s="133"/>
      <c r="Q965" s="133">
        <v>993140</v>
      </c>
      <c r="R965" s="133"/>
      <c r="S965" s="133"/>
      <c r="T965" s="133"/>
      <c r="U965" s="133"/>
      <c r="V965" s="133"/>
      <c r="W965" s="133"/>
      <c r="X965" s="133"/>
      <c r="Y965" s="133"/>
      <c r="Z965" s="133"/>
      <c r="AA965" s="133">
        <v>993140</v>
      </c>
      <c r="AB965" s="175"/>
      <c r="AC965" s="136">
        <v>1</v>
      </c>
      <c r="AD965" s="137">
        <v>59200</v>
      </c>
      <c r="AE965" s="136"/>
      <c r="AF965" s="126"/>
      <c r="AG965" s="126"/>
    </row>
    <row r="966" spans="1:33" s="52" customFormat="1" x14ac:dyDescent="0.25">
      <c r="A966" s="514"/>
      <c r="B966" s="511"/>
      <c r="C966" s="517"/>
      <c r="D966" s="577"/>
      <c r="E966" s="520"/>
      <c r="F966" s="132" t="s">
        <v>24</v>
      </c>
      <c r="G966" s="84"/>
      <c r="H966" s="133"/>
      <c r="I966" s="133"/>
      <c r="J966" s="133"/>
      <c r="K966" s="133"/>
      <c r="L966" s="133">
        <v>518853</v>
      </c>
      <c r="M966" s="133"/>
      <c r="N966" s="133"/>
      <c r="O966" s="133"/>
      <c r="P966" s="133"/>
      <c r="Q966" s="133"/>
      <c r="R966" s="133">
        <v>518853</v>
      </c>
      <c r="S966" s="133"/>
      <c r="T966" s="133"/>
      <c r="U966" s="133"/>
      <c r="V966" s="133"/>
      <c r="W966" s="133"/>
      <c r="X966" s="133"/>
      <c r="Y966" s="133"/>
      <c r="Z966" s="133"/>
      <c r="AA966" s="133">
        <v>518853</v>
      </c>
      <c r="AB966" s="175"/>
      <c r="AC966" s="136"/>
      <c r="AD966" s="137"/>
      <c r="AE966" s="136"/>
      <c r="AF966" s="126"/>
      <c r="AG966" s="126"/>
    </row>
    <row r="967" spans="1:33" s="52" customFormat="1" x14ac:dyDescent="0.25">
      <c r="A967" s="514"/>
      <c r="B967" s="511"/>
      <c r="C967" s="517"/>
      <c r="D967" s="577"/>
      <c r="E967" s="520"/>
      <c r="F967" s="132" t="s">
        <v>73</v>
      </c>
      <c r="G967" s="84"/>
      <c r="H967" s="133"/>
      <c r="I967" s="133"/>
      <c r="J967" s="133"/>
      <c r="K967" s="133"/>
      <c r="L967" s="133">
        <v>37630</v>
      </c>
      <c r="M967" s="133"/>
      <c r="N967" s="133"/>
      <c r="O967" s="133"/>
      <c r="P967" s="133"/>
      <c r="Q967" s="133"/>
      <c r="R967" s="133">
        <v>37630</v>
      </c>
      <c r="S967" s="133"/>
      <c r="T967" s="133"/>
      <c r="U967" s="133"/>
      <c r="V967" s="133"/>
      <c r="W967" s="133"/>
      <c r="X967" s="133"/>
      <c r="Y967" s="133"/>
      <c r="Z967" s="133"/>
      <c r="AA967" s="133">
        <v>37630</v>
      </c>
      <c r="AB967" s="175"/>
      <c r="AC967" s="136"/>
      <c r="AD967" s="137"/>
      <c r="AE967" s="136"/>
      <c r="AF967" s="126"/>
      <c r="AG967" s="126"/>
    </row>
    <row r="968" spans="1:33" s="52" customFormat="1" x14ac:dyDescent="0.25">
      <c r="A968" s="514"/>
      <c r="B968" s="511"/>
      <c r="C968" s="517"/>
      <c r="D968" s="577"/>
      <c r="E968" s="520"/>
      <c r="F968" s="132" t="s">
        <v>35</v>
      </c>
      <c r="G968" s="84"/>
      <c r="H968" s="133"/>
      <c r="I968" s="133"/>
      <c r="J968" s="133"/>
      <c r="K968" s="133"/>
      <c r="L968" s="133"/>
      <c r="M968" s="133"/>
      <c r="N968" s="133"/>
      <c r="O968" s="133"/>
      <c r="P968" s="133"/>
      <c r="Q968" s="133"/>
      <c r="R968" s="133">
        <v>103784</v>
      </c>
      <c r="S968" s="133"/>
      <c r="T968" s="133"/>
      <c r="U968" s="133"/>
      <c r="V968" s="133"/>
      <c r="W968" s="133"/>
      <c r="X968" s="133"/>
      <c r="Y968" s="133"/>
      <c r="Z968" s="133"/>
      <c r="AA968" s="133">
        <v>103784</v>
      </c>
      <c r="AB968" s="175"/>
      <c r="AC968" s="136"/>
      <c r="AD968" s="137"/>
      <c r="AE968" s="136"/>
      <c r="AF968" s="126"/>
      <c r="AG968" s="126"/>
    </row>
    <row r="969" spans="1:33" s="52" customFormat="1" x14ac:dyDescent="0.25">
      <c r="A969" s="177"/>
      <c r="B969" s="105"/>
      <c r="C969" s="80"/>
      <c r="D969" s="284"/>
      <c r="E969" s="33"/>
      <c r="F969" s="135" t="s">
        <v>26</v>
      </c>
      <c r="G969" s="84"/>
      <c r="H969" s="133"/>
      <c r="I969" s="133"/>
      <c r="J969" s="133"/>
      <c r="K969" s="133"/>
      <c r="L969" s="133"/>
      <c r="M969" s="133"/>
      <c r="N969" s="133"/>
      <c r="O969" s="133"/>
      <c r="P969" s="133"/>
      <c r="Q969" s="133"/>
      <c r="R969" s="133"/>
      <c r="S969" s="133">
        <v>100000</v>
      </c>
      <c r="T969" s="133"/>
      <c r="U969" s="133"/>
      <c r="V969" s="133"/>
      <c r="W969" s="133"/>
      <c r="X969" s="133"/>
      <c r="Y969" s="133"/>
      <c r="Z969" s="133"/>
      <c r="AA969" s="133">
        <v>100000</v>
      </c>
      <c r="AB969" s="175"/>
      <c r="AC969" s="136"/>
      <c r="AD969" s="137"/>
      <c r="AE969" s="136"/>
      <c r="AF969" s="126"/>
      <c r="AG969" s="126"/>
    </row>
    <row r="970" spans="1:33" s="52" customFormat="1" x14ac:dyDescent="0.25">
      <c r="A970" s="177"/>
      <c r="B970" s="105"/>
      <c r="C970" s="80"/>
      <c r="D970" s="284"/>
      <c r="E970" s="33"/>
      <c r="F970" s="135" t="s">
        <v>48</v>
      </c>
      <c r="G970" s="84"/>
      <c r="H970" s="133"/>
      <c r="I970" s="133"/>
      <c r="J970" s="133"/>
      <c r="K970" s="133"/>
      <c r="L970" s="133"/>
      <c r="M970" s="133"/>
      <c r="N970" s="133"/>
      <c r="O970" s="133"/>
      <c r="P970" s="133"/>
      <c r="Q970" s="133"/>
      <c r="R970" s="133"/>
      <c r="S970" s="133">
        <v>620000</v>
      </c>
      <c r="T970" s="133"/>
      <c r="U970" s="133"/>
      <c r="V970" s="133"/>
      <c r="W970" s="133"/>
      <c r="X970" s="133"/>
      <c r="Y970" s="133"/>
      <c r="Z970" s="133"/>
      <c r="AA970" s="133">
        <v>620000</v>
      </c>
      <c r="AB970" s="175"/>
      <c r="AC970" s="136"/>
      <c r="AD970" s="137"/>
      <c r="AE970" s="136"/>
      <c r="AF970" s="126"/>
      <c r="AG970" s="126"/>
    </row>
    <row r="971" spans="1:33" s="52" customFormat="1" x14ac:dyDescent="0.25">
      <c r="A971" s="181"/>
      <c r="B971" s="182" t="s">
        <v>16</v>
      </c>
      <c r="C971" s="183"/>
      <c r="D971" s="82"/>
      <c r="E971" s="82"/>
      <c r="F971" s="184"/>
      <c r="G971" s="143"/>
      <c r="H971" s="143"/>
      <c r="I971" s="143"/>
      <c r="J971" s="143"/>
      <c r="K971" s="143"/>
      <c r="L971" s="143"/>
      <c r="M971" s="143"/>
      <c r="N971" s="143"/>
      <c r="O971" s="143"/>
      <c r="P971" s="143"/>
      <c r="Q971" s="143"/>
      <c r="R971" s="143"/>
      <c r="S971" s="143"/>
      <c r="T971" s="143"/>
      <c r="U971" s="143"/>
      <c r="V971" s="143"/>
      <c r="W971" s="143"/>
      <c r="X971" s="143"/>
      <c r="Y971" s="143"/>
      <c r="Z971" s="143"/>
      <c r="AA971" s="144">
        <f>SUM(AA965:AA970)</f>
        <v>2373407</v>
      </c>
      <c r="AB971" s="145">
        <f>AA971/E965</f>
        <v>0.99999986938609364</v>
      </c>
      <c r="AC971" s="136"/>
      <c r="AD971" s="137"/>
      <c r="AE971" s="136"/>
      <c r="AF971" s="126"/>
      <c r="AG971" s="126"/>
    </row>
    <row r="972" spans="1:33" s="52" customFormat="1" ht="15" customHeight="1" x14ac:dyDescent="0.25">
      <c r="A972" s="513">
        <v>111</v>
      </c>
      <c r="B972" s="510" t="s">
        <v>403</v>
      </c>
      <c r="C972" s="516" t="s">
        <v>399</v>
      </c>
      <c r="D972" s="522" t="s">
        <v>1186</v>
      </c>
      <c r="E972" s="519">
        <v>1117978.25</v>
      </c>
      <c r="F972" s="132" t="s">
        <v>401</v>
      </c>
      <c r="G972" s="84"/>
      <c r="H972" s="133"/>
      <c r="I972" s="133"/>
      <c r="J972" s="133"/>
      <c r="K972" s="133"/>
      <c r="L972" s="134"/>
      <c r="M972" s="134"/>
      <c r="N972" s="134"/>
      <c r="O972" s="134"/>
      <c r="P972" s="134"/>
      <c r="Q972" s="134"/>
      <c r="R972" s="134"/>
      <c r="S972" s="134"/>
      <c r="T972" s="134"/>
      <c r="U972" s="134"/>
      <c r="V972" s="134"/>
      <c r="W972" s="134"/>
      <c r="X972" s="134"/>
      <c r="Y972" s="134"/>
      <c r="Z972" s="134"/>
      <c r="AA972" s="133">
        <v>0</v>
      </c>
      <c r="AB972" s="175"/>
      <c r="AC972" s="136"/>
      <c r="AD972" s="137"/>
      <c r="AE972" s="136"/>
      <c r="AF972" s="126"/>
      <c r="AG972" s="126"/>
    </row>
    <row r="973" spans="1:33" s="52" customFormat="1" x14ac:dyDescent="0.25">
      <c r="A973" s="514"/>
      <c r="B973" s="511"/>
      <c r="C973" s="517"/>
      <c r="D973" s="652"/>
      <c r="E973" s="520"/>
      <c r="F973" s="132" t="s">
        <v>402</v>
      </c>
      <c r="G973" s="84"/>
      <c r="H973" s="133"/>
      <c r="I973" s="133"/>
      <c r="J973" s="133"/>
      <c r="K973" s="133"/>
      <c r="L973" s="133"/>
      <c r="M973" s="133"/>
      <c r="N973" s="133"/>
      <c r="O973" s="133"/>
      <c r="P973" s="133"/>
      <c r="Q973" s="133"/>
      <c r="R973" s="133"/>
      <c r="S973" s="133"/>
      <c r="T973" s="133"/>
      <c r="U973" s="133"/>
      <c r="V973" s="133"/>
      <c r="W973" s="133"/>
      <c r="X973" s="133"/>
      <c r="Y973" s="133"/>
      <c r="Z973" s="133"/>
      <c r="AA973" s="133">
        <v>0</v>
      </c>
      <c r="AB973" s="175"/>
      <c r="AC973" s="136"/>
      <c r="AD973" s="137"/>
      <c r="AE973" s="136"/>
      <c r="AF973" s="126"/>
      <c r="AG973" s="126"/>
    </row>
    <row r="974" spans="1:33" s="52" customFormat="1" x14ac:dyDescent="0.25">
      <c r="A974" s="514"/>
      <c r="B974" s="511"/>
      <c r="C974" s="517"/>
      <c r="D974" s="652"/>
      <c r="E974" s="520"/>
      <c r="F974" s="132" t="s">
        <v>404</v>
      </c>
      <c r="G974" s="84"/>
      <c r="H974" s="133"/>
      <c r="I974" s="133"/>
      <c r="J974" s="133"/>
      <c r="K974" s="133"/>
      <c r="L974" s="133"/>
      <c r="M974" s="133"/>
      <c r="N974" s="133"/>
      <c r="O974" s="133"/>
      <c r="P974" s="133"/>
      <c r="Q974" s="133"/>
      <c r="R974" s="133"/>
      <c r="S974" s="133"/>
      <c r="T974" s="133"/>
      <c r="U974" s="133"/>
      <c r="V974" s="133"/>
      <c r="W974" s="133"/>
      <c r="X974" s="133"/>
      <c r="Y974" s="133"/>
      <c r="Z974" s="133"/>
      <c r="AA974" s="133">
        <v>0</v>
      </c>
      <c r="AB974" s="175"/>
      <c r="AC974" s="136"/>
      <c r="AD974" s="137"/>
      <c r="AE974" s="136"/>
      <c r="AF974" s="126"/>
      <c r="AG974" s="126"/>
    </row>
    <row r="975" spans="1:33" s="52" customFormat="1" x14ac:dyDescent="0.25">
      <c r="A975" s="514"/>
      <c r="B975" s="511"/>
      <c r="C975" s="517"/>
      <c r="D975" s="652"/>
      <c r="E975" s="520"/>
      <c r="F975" s="132" t="s">
        <v>255</v>
      </c>
      <c r="G975" s="84"/>
      <c r="H975" s="133"/>
      <c r="I975" s="133"/>
      <c r="J975" s="133"/>
      <c r="K975" s="133"/>
      <c r="L975" s="133"/>
      <c r="M975" s="133"/>
      <c r="N975" s="133"/>
      <c r="O975" s="133"/>
      <c r="P975" s="133"/>
      <c r="Q975" s="133"/>
      <c r="R975" s="133"/>
      <c r="S975" s="133"/>
      <c r="T975" s="133"/>
      <c r="U975" s="133"/>
      <c r="V975" s="133"/>
      <c r="W975" s="133"/>
      <c r="X975" s="133"/>
      <c r="Y975" s="133"/>
      <c r="Z975" s="133"/>
      <c r="AA975" s="133">
        <v>0</v>
      </c>
      <c r="AB975" s="175"/>
      <c r="AC975" s="136"/>
      <c r="AD975" s="137"/>
      <c r="AE975" s="136"/>
      <c r="AF975" s="126"/>
      <c r="AG975" s="126"/>
    </row>
    <row r="976" spans="1:33" s="52" customFormat="1" x14ac:dyDescent="0.25">
      <c r="A976" s="515"/>
      <c r="B976" s="512"/>
      <c r="C976" s="518"/>
      <c r="D976" s="653"/>
      <c r="E976" s="521"/>
      <c r="F976" s="132" t="s">
        <v>405</v>
      </c>
      <c r="G976" s="84"/>
      <c r="H976" s="133"/>
      <c r="I976" s="133"/>
      <c r="J976" s="133"/>
      <c r="K976" s="133"/>
      <c r="L976" s="133"/>
      <c r="M976" s="133"/>
      <c r="N976" s="133"/>
      <c r="O976" s="133"/>
      <c r="P976" s="133"/>
      <c r="Q976" s="133"/>
      <c r="R976" s="133"/>
      <c r="S976" s="133"/>
      <c r="T976" s="133"/>
      <c r="U976" s="133"/>
      <c r="V976" s="133"/>
      <c r="W976" s="133"/>
      <c r="X976" s="133"/>
      <c r="Y976" s="133"/>
      <c r="Z976" s="133"/>
      <c r="AA976" s="133">
        <v>0</v>
      </c>
      <c r="AB976" s="175"/>
      <c r="AC976" s="136"/>
      <c r="AD976" s="137"/>
      <c r="AE976" s="136"/>
      <c r="AF976" s="126"/>
      <c r="AG976" s="126"/>
    </row>
    <row r="977" spans="1:33" s="52" customFormat="1" x14ac:dyDescent="0.25">
      <c r="A977" s="181"/>
      <c r="B977" s="182" t="s">
        <v>16</v>
      </c>
      <c r="C977" s="183"/>
      <c r="D977" s="82"/>
      <c r="E977" s="82"/>
      <c r="F977" s="184"/>
      <c r="G977" s="143"/>
      <c r="H977" s="143"/>
      <c r="I977" s="143"/>
      <c r="J977" s="143"/>
      <c r="K977" s="143"/>
      <c r="L977" s="143"/>
      <c r="M977" s="143"/>
      <c r="N977" s="143"/>
      <c r="O977" s="143"/>
      <c r="P977" s="143"/>
      <c r="Q977" s="143"/>
      <c r="R977" s="143"/>
      <c r="S977" s="143"/>
      <c r="T977" s="143"/>
      <c r="U977" s="143"/>
      <c r="V977" s="143"/>
      <c r="W977" s="143"/>
      <c r="X977" s="143"/>
      <c r="Y977" s="143"/>
      <c r="Z977" s="143"/>
      <c r="AA977" s="144">
        <f>SUM(AA972:AA976)</f>
        <v>0</v>
      </c>
      <c r="AB977" s="145">
        <f>AA977/E972</f>
        <v>0</v>
      </c>
      <c r="AC977" s="136"/>
      <c r="AD977" s="137"/>
      <c r="AE977" s="136"/>
      <c r="AF977" s="126"/>
      <c r="AG977" s="126"/>
    </row>
    <row r="978" spans="1:33" s="52" customFormat="1" x14ac:dyDescent="0.25">
      <c r="A978" s="513">
        <v>112</v>
      </c>
      <c r="B978" s="510" t="s">
        <v>406</v>
      </c>
      <c r="C978" s="516" t="s">
        <v>407</v>
      </c>
      <c r="D978" s="522" t="s">
        <v>965</v>
      </c>
      <c r="E978" s="519">
        <v>1890581.86</v>
      </c>
      <c r="F978" s="132" t="s">
        <v>985</v>
      </c>
      <c r="G978" s="84"/>
      <c r="H978" s="133"/>
      <c r="I978" s="133"/>
      <c r="J978" s="133"/>
      <c r="K978" s="134"/>
      <c r="L978" s="134"/>
      <c r="M978" s="133"/>
      <c r="N978" s="133"/>
      <c r="O978" s="133">
        <v>715781.05</v>
      </c>
      <c r="P978" s="133"/>
      <c r="Q978" s="133"/>
      <c r="R978" s="133"/>
      <c r="S978" s="133"/>
      <c r="T978" s="133"/>
      <c r="U978" s="133"/>
      <c r="V978" s="133"/>
      <c r="W978" s="133"/>
      <c r="X978" s="133"/>
      <c r="Y978" s="133"/>
      <c r="Z978" s="133"/>
      <c r="AA978" s="133">
        <v>715781.05</v>
      </c>
      <c r="AB978" s="175"/>
      <c r="AC978" s="136"/>
      <c r="AD978" s="137"/>
      <c r="AE978" s="136"/>
      <c r="AF978" s="126"/>
      <c r="AG978" s="126"/>
    </row>
    <row r="979" spans="1:33" s="52" customFormat="1" x14ac:dyDescent="0.25">
      <c r="A979" s="514"/>
      <c r="B979" s="511"/>
      <c r="C979" s="517"/>
      <c r="D979" s="577"/>
      <c r="E979" s="520"/>
      <c r="F979" s="132" t="s">
        <v>408</v>
      </c>
      <c r="G979" s="84"/>
      <c r="H979" s="133"/>
      <c r="I979" s="133"/>
      <c r="J979" s="133"/>
      <c r="K979" s="133"/>
      <c r="L979" s="133"/>
      <c r="M979" s="133"/>
      <c r="N979" s="133"/>
      <c r="O979" s="133">
        <v>701806.27</v>
      </c>
      <c r="P979" s="133"/>
      <c r="Q979" s="133"/>
      <c r="R979" s="133"/>
      <c r="S979" s="133"/>
      <c r="T979" s="133"/>
      <c r="U979" s="133"/>
      <c r="V979" s="133"/>
      <c r="W979" s="133"/>
      <c r="X979" s="133"/>
      <c r="Y979" s="133"/>
      <c r="Z979" s="133"/>
      <c r="AA979" s="133">
        <v>701806.27</v>
      </c>
      <c r="AB979" s="175"/>
      <c r="AC979" s="136"/>
      <c r="AD979" s="137"/>
      <c r="AE979" s="136"/>
      <c r="AF979" s="126"/>
      <c r="AG979" s="126"/>
    </row>
    <row r="980" spans="1:33" s="52" customFormat="1" x14ac:dyDescent="0.25">
      <c r="A980" s="514"/>
      <c r="B980" s="511"/>
      <c r="C980" s="517"/>
      <c r="D980" s="577"/>
      <c r="E980" s="520"/>
      <c r="F980" s="132" t="s">
        <v>409</v>
      </c>
      <c r="G980" s="84"/>
      <c r="H980" s="133"/>
      <c r="I980" s="133"/>
      <c r="J980" s="133"/>
      <c r="K980" s="133"/>
      <c r="L980" s="133"/>
      <c r="M980" s="133"/>
      <c r="N980" s="133"/>
      <c r="O980" s="133"/>
      <c r="P980" s="133"/>
      <c r="Q980" s="133"/>
      <c r="R980" s="133"/>
      <c r="S980" s="133">
        <v>10000</v>
      </c>
      <c r="T980" s="133"/>
      <c r="U980" s="133"/>
      <c r="V980" s="133"/>
      <c r="W980" s="133"/>
      <c r="X980" s="133"/>
      <c r="Y980" s="133"/>
      <c r="Z980" s="133"/>
      <c r="AA980" s="133">
        <v>10000</v>
      </c>
      <c r="AB980" s="175"/>
      <c r="AC980" s="136"/>
      <c r="AD980" s="137"/>
      <c r="AE980" s="136"/>
      <c r="AF980" s="126"/>
      <c r="AG980" s="126"/>
    </row>
    <row r="981" spans="1:33" s="52" customFormat="1" x14ac:dyDescent="0.25">
      <c r="A981" s="514"/>
      <c r="B981" s="511"/>
      <c r="C981" s="517"/>
      <c r="D981" s="577"/>
      <c r="E981" s="520"/>
      <c r="F981" s="132" t="s">
        <v>410</v>
      </c>
      <c r="G981" s="84"/>
      <c r="H981" s="133"/>
      <c r="I981" s="133"/>
      <c r="J981" s="133"/>
      <c r="K981" s="133"/>
      <c r="L981" s="133"/>
      <c r="M981" s="133"/>
      <c r="N981" s="133"/>
      <c r="O981" s="133"/>
      <c r="P981" s="133"/>
      <c r="Q981" s="133"/>
      <c r="R981" s="133">
        <v>75000</v>
      </c>
      <c r="S981" s="133"/>
      <c r="T981" s="133"/>
      <c r="U981" s="133"/>
      <c r="V981" s="133"/>
      <c r="W981" s="133"/>
      <c r="X981" s="133"/>
      <c r="Y981" s="133"/>
      <c r="Z981" s="133"/>
      <c r="AA981" s="133">
        <v>75000</v>
      </c>
      <c r="AB981" s="175"/>
      <c r="AC981" s="136"/>
      <c r="AD981" s="137"/>
      <c r="AE981" s="136"/>
      <c r="AF981" s="126"/>
      <c r="AG981" s="126"/>
    </row>
    <row r="982" spans="1:33" s="52" customFormat="1" x14ac:dyDescent="0.25">
      <c r="A982" s="515"/>
      <c r="B982" s="512"/>
      <c r="C982" s="518"/>
      <c r="D982" s="578"/>
      <c r="E982" s="521"/>
      <c r="F982" s="132" t="s">
        <v>411</v>
      </c>
      <c r="G982" s="84"/>
      <c r="H982" s="133"/>
      <c r="I982" s="133"/>
      <c r="J982" s="133"/>
      <c r="K982" s="133"/>
      <c r="L982" s="133"/>
      <c r="M982" s="133"/>
      <c r="N982" s="133"/>
      <c r="O982" s="133"/>
      <c r="P982" s="133"/>
      <c r="Q982" s="133"/>
      <c r="R982" s="133">
        <v>280000</v>
      </c>
      <c r="S982" s="133"/>
      <c r="T982" s="133"/>
      <c r="U982" s="133"/>
      <c r="V982" s="133"/>
      <c r="W982" s="133"/>
      <c r="X982" s="133"/>
      <c r="Y982" s="133"/>
      <c r="Z982" s="133"/>
      <c r="AA982" s="133">
        <v>280000</v>
      </c>
      <c r="AB982" s="175"/>
      <c r="AC982" s="136"/>
      <c r="AD982" s="137"/>
      <c r="AE982" s="136"/>
      <c r="AF982" s="126"/>
      <c r="AG982" s="126"/>
    </row>
    <row r="983" spans="1:33" s="52" customFormat="1" x14ac:dyDescent="0.25">
      <c r="A983" s="177"/>
      <c r="B983" s="105"/>
      <c r="C983" s="80"/>
      <c r="D983" s="284"/>
      <c r="E983" s="33"/>
      <c r="F983" s="135" t="s">
        <v>468</v>
      </c>
      <c r="G983" s="84"/>
      <c r="H983" s="133"/>
      <c r="I983" s="133"/>
      <c r="J983" s="133"/>
      <c r="K983" s="133"/>
      <c r="L983" s="133"/>
      <c r="M983" s="133"/>
      <c r="N983" s="133"/>
      <c r="O983" s="133"/>
      <c r="P983" s="133"/>
      <c r="Q983" s="133"/>
      <c r="R983" s="133"/>
      <c r="S983" s="133"/>
      <c r="T983" s="133">
        <v>53996.97</v>
      </c>
      <c r="U983" s="133"/>
      <c r="V983" s="133"/>
      <c r="W983" s="133"/>
      <c r="X983" s="133"/>
      <c r="Y983" s="133"/>
      <c r="Z983" s="133"/>
      <c r="AA983" s="133">
        <v>53996.97</v>
      </c>
      <c r="AB983" s="175"/>
      <c r="AC983" s="136"/>
      <c r="AD983" s="137"/>
      <c r="AE983" s="136"/>
      <c r="AF983" s="126"/>
      <c r="AG983" s="126"/>
    </row>
    <row r="984" spans="1:33" s="52" customFormat="1" x14ac:dyDescent="0.25">
      <c r="A984" s="177"/>
      <c r="B984" s="105"/>
      <c r="C984" s="80"/>
      <c r="D984" s="284"/>
      <c r="E984" s="33"/>
      <c r="F984" s="135" t="s">
        <v>465</v>
      </c>
      <c r="G984" s="84"/>
      <c r="H984" s="133"/>
      <c r="I984" s="133"/>
      <c r="J984" s="133"/>
      <c r="K984" s="133"/>
      <c r="L984" s="133"/>
      <c r="M984" s="133"/>
      <c r="N984" s="133"/>
      <c r="O984" s="133"/>
      <c r="P984" s="133"/>
      <c r="Q984" s="133"/>
      <c r="R984" s="133"/>
      <c r="S984" s="133"/>
      <c r="T984" s="133">
        <v>53996.97</v>
      </c>
      <c r="U984" s="133"/>
      <c r="V984" s="133"/>
      <c r="W984" s="133"/>
      <c r="X984" s="133"/>
      <c r="Y984" s="133"/>
      <c r="Z984" s="133"/>
      <c r="AA984" s="133">
        <v>53996.97</v>
      </c>
      <c r="AB984" s="175"/>
      <c r="AC984" s="136"/>
      <c r="AD984" s="137"/>
      <c r="AE984" s="136"/>
      <c r="AF984" s="126"/>
      <c r="AG984" s="126"/>
    </row>
    <row r="985" spans="1:33" s="52" customFormat="1" x14ac:dyDescent="0.25">
      <c r="A985" s="181"/>
      <c r="B985" s="182" t="s">
        <v>16</v>
      </c>
      <c r="C985" s="183"/>
      <c r="D985" s="82"/>
      <c r="E985" s="82"/>
      <c r="F985" s="184"/>
      <c r="G985" s="143"/>
      <c r="H985" s="143"/>
      <c r="I985" s="143"/>
      <c r="J985" s="143"/>
      <c r="K985" s="143"/>
      <c r="L985" s="143"/>
      <c r="M985" s="143"/>
      <c r="N985" s="143"/>
      <c r="O985" s="143"/>
      <c r="P985" s="143"/>
      <c r="Q985" s="143"/>
      <c r="R985" s="143"/>
      <c r="S985" s="143"/>
      <c r="T985" s="143"/>
      <c r="U985" s="143"/>
      <c r="V985" s="143"/>
      <c r="W985" s="143"/>
      <c r="X985" s="143"/>
      <c r="Y985" s="143"/>
      <c r="Z985" s="143"/>
      <c r="AA985" s="144">
        <f>SUM(AA978:AA984)</f>
        <v>1890581.26</v>
      </c>
      <c r="AB985" s="145">
        <f>AA985/E978</f>
        <v>0.99999968263738648</v>
      </c>
      <c r="AC985" s="136"/>
      <c r="AD985" s="137"/>
      <c r="AE985" s="136"/>
      <c r="AF985" s="126"/>
      <c r="AG985" s="126"/>
    </row>
    <row r="986" spans="1:33" s="52" customFormat="1" x14ac:dyDescent="0.25">
      <c r="A986" s="513">
        <v>113</v>
      </c>
      <c r="B986" s="510" t="s">
        <v>412</v>
      </c>
      <c r="C986" s="516" t="s">
        <v>399</v>
      </c>
      <c r="D986" s="522" t="s">
        <v>986</v>
      </c>
      <c r="E986" s="519">
        <v>971437.1100000001</v>
      </c>
      <c r="F986" s="132" t="s">
        <v>73</v>
      </c>
      <c r="G986" s="84"/>
      <c r="H986" s="133"/>
      <c r="I986" s="133"/>
      <c r="J986" s="133"/>
      <c r="K986" s="133"/>
      <c r="L986" s="134"/>
      <c r="M986" s="133"/>
      <c r="N986" s="133"/>
      <c r="O986" s="133"/>
      <c r="P986" s="133"/>
      <c r="Q986" s="133"/>
      <c r="R986" s="133"/>
      <c r="S986" s="133">
        <v>11388</v>
      </c>
      <c r="T986" s="133"/>
      <c r="U986" s="133"/>
      <c r="V986" s="133"/>
      <c r="W986" s="133"/>
      <c r="X986" s="133"/>
      <c r="Y986" s="133"/>
      <c r="Z986" s="133"/>
      <c r="AA986" s="133">
        <v>11388</v>
      </c>
      <c r="AB986" s="175"/>
      <c r="AC986" s="136"/>
      <c r="AD986" s="137"/>
      <c r="AE986" s="136"/>
      <c r="AF986" s="126"/>
      <c r="AG986" s="126"/>
    </row>
    <row r="987" spans="1:33" s="52" customFormat="1" x14ac:dyDescent="0.25">
      <c r="A987" s="514"/>
      <c r="B987" s="511"/>
      <c r="C987" s="517"/>
      <c r="D987" s="630"/>
      <c r="E987" s="520"/>
      <c r="F987" s="132" t="s">
        <v>24</v>
      </c>
      <c r="G987" s="84"/>
      <c r="H987" s="133"/>
      <c r="I987" s="133"/>
      <c r="J987" s="133"/>
      <c r="K987" s="133"/>
      <c r="L987" s="133"/>
      <c r="M987" s="133"/>
      <c r="N987" s="133"/>
      <c r="O987" s="133"/>
      <c r="P987" s="133"/>
      <c r="Q987" s="133"/>
      <c r="R987" s="133"/>
      <c r="S987" s="133">
        <v>181661</v>
      </c>
      <c r="T987" s="133"/>
      <c r="U987" s="133"/>
      <c r="V987" s="133"/>
      <c r="W987" s="133"/>
      <c r="X987" s="133"/>
      <c r="Y987" s="133"/>
      <c r="Z987" s="133"/>
      <c r="AA987" s="133">
        <v>181661</v>
      </c>
      <c r="AB987" s="175"/>
      <c r="AC987" s="136"/>
      <c r="AD987" s="137"/>
      <c r="AE987" s="136"/>
      <c r="AF987" s="126"/>
      <c r="AG987" s="126"/>
    </row>
    <row r="988" spans="1:33" s="52" customFormat="1" x14ac:dyDescent="0.25">
      <c r="A988" s="514"/>
      <c r="B988" s="511"/>
      <c r="C988" s="517"/>
      <c r="D988" s="630"/>
      <c r="E988" s="520"/>
      <c r="F988" s="132" t="s">
        <v>35</v>
      </c>
      <c r="G988" s="84"/>
      <c r="H988" s="133"/>
      <c r="I988" s="133"/>
      <c r="J988" s="133"/>
      <c r="K988" s="133"/>
      <c r="L988" s="133"/>
      <c r="M988" s="133"/>
      <c r="N988" s="133"/>
      <c r="O988" s="133"/>
      <c r="P988" s="133"/>
      <c r="Q988" s="133"/>
      <c r="R988" s="133"/>
      <c r="S988" s="133"/>
      <c r="T988" s="133"/>
      <c r="U988" s="133">
        <v>45415</v>
      </c>
      <c r="V988" s="133"/>
      <c r="W988" s="133"/>
      <c r="X988" s="133"/>
      <c r="Y988" s="133"/>
      <c r="Z988" s="133"/>
      <c r="AA988" s="133">
        <v>45415</v>
      </c>
      <c r="AB988" s="175"/>
      <c r="AC988" s="136"/>
      <c r="AD988" s="137"/>
      <c r="AE988" s="136"/>
      <c r="AF988" s="126"/>
      <c r="AG988" s="126"/>
    </row>
    <row r="989" spans="1:33" s="52" customFormat="1" x14ac:dyDescent="0.25">
      <c r="A989" s="514"/>
      <c r="B989" s="511"/>
      <c r="C989" s="517"/>
      <c r="D989" s="630"/>
      <c r="E989" s="520"/>
      <c r="F989" s="132" t="s">
        <v>48</v>
      </c>
      <c r="G989" s="84"/>
      <c r="H989" s="133"/>
      <c r="I989" s="133"/>
      <c r="J989" s="133"/>
      <c r="K989" s="133"/>
      <c r="L989" s="133"/>
      <c r="M989" s="133"/>
      <c r="N989" s="133"/>
      <c r="O989" s="133"/>
      <c r="P989" s="133"/>
      <c r="Q989" s="133"/>
      <c r="R989" s="133"/>
      <c r="S989" s="133">
        <v>200000</v>
      </c>
      <c r="T989" s="133"/>
      <c r="U989" s="133"/>
      <c r="V989" s="133"/>
      <c r="W989" s="133"/>
      <c r="X989" s="133"/>
      <c r="Y989" s="133"/>
      <c r="Z989" s="133"/>
      <c r="AA989" s="133">
        <v>200000</v>
      </c>
      <c r="AB989" s="175"/>
      <c r="AC989" s="136"/>
      <c r="AD989" s="137"/>
      <c r="AE989" s="136"/>
      <c r="AF989" s="126"/>
      <c r="AG989" s="126"/>
    </row>
    <row r="990" spans="1:33" s="52" customFormat="1" x14ac:dyDescent="0.25">
      <c r="A990" s="515"/>
      <c r="B990" s="512"/>
      <c r="C990" s="518"/>
      <c r="D990" s="631"/>
      <c r="E990" s="521"/>
      <c r="F990" s="132" t="s">
        <v>76</v>
      </c>
      <c r="G990" s="84"/>
      <c r="H990" s="133"/>
      <c r="I990" s="133"/>
      <c r="J990" s="133"/>
      <c r="K990" s="133"/>
      <c r="L990" s="133"/>
      <c r="M990" s="133">
        <v>462974</v>
      </c>
      <c r="N990" s="133"/>
      <c r="O990" s="133"/>
      <c r="P990" s="133"/>
      <c r="Q990" s="133">
        <v>323056</v>
      </c>
      <c r="R990" s="133"/>
      <c r="S990" s="133"/>
      <c r="T990" s="133"/>
      <c r="U990" s="133"/>
      <c r="V990" s="133"/>
      <c r="W990" s="133"/>
      <c r="X990" s="133"/>
      <c r="Y990" s="133"/>
      <c r="Z990" s="133"/>
      <c r="AA990" s="133">
        <v>462974</v>
      </c>
      <c r="AB990" s="175"/>
      <c r="AC990" s="136">
        <v>2</v>
      </c>
      <c r="AD990" s="137">
        <v>139918</v>
      </c>
      <c r="AE990" s="136"/>
      <c r="AF990" s="126"/>
      <c r="AG990" s="126"/>
    </row>
    <row r="991" spans="1:33" s="52" customFormat="1" x14ac:dyDescent="0.25">
      <c r="A991" s="177"/>
      <c r="B991" s="105"/>
      <c r="C991" s="80"/>
      <c r="D991" s="197"/>
      <c r="E991" s="33"/>
      <c r="F991" s="135" t="s">
        <v>26</v>
      </c>
      <c r="G991" s="84"/>
      <c r="H991" s="133"/>
      <c r="I991" s="133"/>
      <c r="J991" s="133"/>
      <c r="K991" s="133"/>
      <c r="L991" s="133"/>
      <c r="M991" s="133"/>
      <c r="N991" s="133"/>
      <c r="O991" s="133"/>
      <c r="P991" s="133"/>
      <c r="Q991" s="133"/>
      <c r="R991" s="133"/>
      <c r="S991" s="133">
        <v>70000</v>
      </c>
      <c r="T991" s="133"/>
      <c r="U991" s="133"/>
      <c r="V991" s="133"/>
      <c r="W991" s="133"/>
      <c r="X991" s="133"/>
      <c r="Y991" s="133"/>
      <c r="Z991" s="133"/>
      <c r="AA991" s="133">
        <v>70000</v>
      </c>
      <c r="AB991" s="175"/>
      <c r="AC991" s="136"/>
      <c r="AD991" s="137"/>
      <c r="AE991" s="136"/>
      <c r="AF991" s="126"/>
      <c r="AG991" s="126"/>
    </row>
    <row r="992" spans="1:33" s="52" customFormat="1" x14ac:dyDescent="0.25">
      <c r="A992" s="181"/>
      <c r="B992" s="182" t="s">
        <v>16</v>
      </c>
      <c r="C992" s="183"/>
      <c r="D992" s="82"/>
      <c r="E992" s="82"/>
      <c r="F992" s="184"/>
      <c r="G992" s="143"/>
      <c r="H992" s="143"/>
      <c r="I992" s="143"/>
      <c r="J992" s="143"/>
      <c r="K992" s="143"/>
      <c r="L992" s="143"/>
      <c r="M992" s="143"/>
      <c r="N992" s="143"/>
      <c r="O992" s="143"/>
      <c r="P992" s="143"/>
      <c r="Q992" s="143"/>
      <c r="R992" s="143"/>
      <c r="S992" s="143"/>
      <c r="T992" s="143"/>
      <c r="U992" s="143"/>
      <c r="V992" s="143"/>
      <c r="W992" s="143"/>
      <c r="X992" s="143"/>
      <c r="Y992" s="143"/>
      <c r="Z992" s="143"/>
      <c r="AA992" s="144">
        <f>SUM(AA986:AA991)</f>
        <v>971438</v>
      </c>
      <c r="AB992" s="145">
        <f>AA992/E986</f>
        <v>1.0000009161684176</v>
      </c>
      <c r="AC992" s="136"/>
      <c r="AD992" s="137"/>
      <c r="AE992" s="136"/>
      <c r="AF992" s="126"/>
      <c r="AG992" s="126"/>
    </row>
    <row r="993" spans="1:33" s="52" customFormat="1" x14ac:dyDescent="0.25">
      <c r="A993" s="513">
        <v>114</v>
      </c>
      <c r="B993" s="510" t="s">
        <v>413</v>
      </c>
      <c r="C993" s="516" t="s">
        <v>414</v>
      </c>
      <c r="D993" s="522" t="s">
        <v>987</v>
      </c>
      <c r="E993" s="519">
        <v>2314338.7400000002</v>
      </c>
      <c r="F993" s="132" t="s">
        <v>1284</v>
      </c>
      <c r="G993" s="84"/>
      <c r="H993" s="133"/>
      <c r="I993" s="133"/>
      <c r="J993" s="133"/>
      <c r="K993" s="133"/>
      <c r="L993" s="133"/>
      <c r="M993" s="133"/>
      <c r="N993" s="133"/>
      <c r="O993" s="133"/>
      <c r="P993" s="133"/>
      <c r="Q993" s="133"/>
      <c r="R993" s="133"/>
      <c r="S993" s="133"/>
      <c r="T993" s="133"/>
      <c r="U993" s="133"/>
      <c r="V993" s="133"/>
      <c r="W993" s="133"/>
      <c r="X993" s="133">
        <v>20164.580000000002</v>
      </c>
      <c r="Y993" s="133"/>
      <c r="Z993" s="133"/>
      <c r="AA993" s="133">
        <v>20164.580000000002</v>
      </c>
      <c r="AB993" s="175"/>
      <c r="AC993" s="136"/>
      <c r="AD993" s="137"/>
      <c r="AE993" s="136"/>
      <c r="AF993" s="126"/>
      <c r="AG993" s="126"/>
    </row>
    <row r="994" spans="1:33" s="52" customFormat="1" x14ac:dyDescent="0.25">
      <c r="A994" s="514"/>
      <c r="B994" s="511"/>
      <c r="C994" s="517"/>
      <c r="D994" s="577"/>
      <c r="E994" s="520"/>
      <c r="F994" s="132" t="s">
        <v>1285</v>
      </c>
      <c r="G994" s="84"/>
      <c r="H994" s="133"/>
      <c r="I994" s="133"/>
      <c r="J994" s="133"/>
      <c r="K994" s="133"/>
      <c r="L994" s="133"/>
      <c r="M994" s="134"/>
      <c r="N994" s="133"/>
      <c r="O994" s="133"/>
      <c r="P994" s="133"/>
      <c r="Q994" s="133"/>
      <c r="R994" s="133"/>
      <c r="S994" s="133"/>
      <c r="T994" s="133">
        <v>134271</v>
      </c>
      <c r="U994" s="133"/>
      <c r="V994" s="133"/>
      <c r="W994" s="133"/>
      <c r="X994" s="133"/>
      <c r="Y994" s="133"/>
      <c r="Z994" s="133"/>
      <c r="AA994" s="133">
        <v>134271</v>
      </c>
      <c r="AB994" s="175"/>
      <c r="AC994" s="136"/>
      <c r="AD994" s="137"/>
      <c r="AE994" s="136"/>
      <c r="AF994" s="126"/>
      <c r="AG994" s="126"/>
    </row>
    <row r="995" spans="1:33" s="52" customFormat="1" x14ac:dyDescent="0.25">
      <c r="A995" s="514"/>
      <c r="B995" s="511"/>
      <c r="C995" s="517"/>
      <c r="D995" s="577"/>
      <c r="E995" s="520"/>
      <c r="F995" s="132" t="s">
        <v>1286</v>
      </c>
      <c r="G995" s="84"/>
      <c r="H995" s="133"/>
      <c r="I995" s="133"/>
      <c r="J995" s="133"/>
      <c r="K995" s="133"/>
      <c r="L995" s="133"/>
      <c r="M995" s="134"/>
      <c r="N995" s="133"/>
      <c r="O995" s="133"/>
      <c r="P995" s="133"/>
      <c r="Q995" s="133"/>
      <c r="R995" s="133"/>
      <c r="S995" s="133"/>
      <c r="T995" s="133">
        <v>148556</v>
      </c>
      <c r="U995" s="133"/>
      <c r="V995" s="133"/>
      <c r="W995" s="133"/>
      <c r="X995" s="133"/>
      <c r="Y995" s="133"/>
      <c r="Z995" s="133"/>
      <c r="AA995" s="133">
        <v>148556</v>
      </c>
      <c r="AB995" s="175"/>
      <c r="AC995" s="136"/>
      <c r="AD995" s="137"/>
      <c r="AE995" s="136"/>
      <c r="AF995" s="126"/>
      <c r="AG995" s="126"/>
    </row>
    <row r="996" spans="1:33" s="52" customFormat="1" x14ac:dyDescent="0.25">
      <c r="A996" s="514"/>
      <c r="B996" s="511"/>
      <c r="C996" s="517"/>
      <c r="D996" s="577"/>
      <c r="E996" s="520"/>
      <c r="F996" s="132" t="s">
        <v>1287</v>
      </c>
      <c r="G996" s="84"/>
      <c r="H996" s="133"/>
      <c r="I996" s="133"/>
      <c r="J996" s="133"/>
      <c r="K996" s="133"/>
      <c r="L996" s="133"/>
      <c r="M996" s="134"/>
      <c r="N996" s="133"/>
      <c r="O996" s="133"/>
      <c r="P996" s="133"/>
      <c r="Q996" s="133"/>
      <c r="R996" s="133"/>
      <c r="S996" s="133"/>
      <c r="T996" s="133">
        <v>134555</v>
      </c>
      <c r="U996" s="133"/>
      <c r="V996" s="133"/>
      <c r="W996" s="133"/>
      <c r="X996" s="133"/>
      <c r="Y996" s="133"/>
      <c r="Z996" s="133"/>
      <c r="AA996" s="133">
        <v>134555</v>
      </c>
      <c r="AB996" s="175"/>
      <c r="AC996" s="136"/>
      <c r="AD996" s="137"/>
      <c r="AE996" s="136"/>
      <c r="AF996" s="126"/>
      <c r="AG996" s="126"/>
    </row>
    <row r="997" spans="1:33" s="52" customFormat="1" x14ac:dyDescent="0.25">
      <c r="A997" s="515"/>
      <c r="B997" s="512"/>
      <c r="C997" s="518"/>
      <c r="D997" s="578"/>
      <c r="E997" s="521"/>
      <c r="F997" s="132" t="s">
        <v>1288</v>
      </c>
      <c r="G997" s="84"/>
      <c r="H997" s="133"/>
      <c r="I997" s="133"/>
      <c r="J997" s="133"/>
      <c r="K997" s="133"/>
      <c r="L997" s="133"/>
      <c r="M997" s="134"/>
      <c r="N997" s="133"/>
      <c r="O997" s="133"/>
      <c r="P997" s="133"/>
      <c r="Q997" s="133"/>
      <c r="R997" s="133"/>
      <c r="S997" s="133"/>
      <c r="T997" s="133">
        <v>134555</v>
      </c>
      <c r="U997" s="133"/>
      <c r="V997" s="133"/>
      <c r="W997" s="133"/>
      <c r="X997" s="133"/>
      <c r="Y997" s="133"/>
      <c r="Z997" s="133"/>
      <c r="AA997" s="133">
        <v>134555</v>
      </c>
      <c r="AB997" s="175"/>
      <c r="AC997" s="136"/>
      <c r="AD997" s="137"/>
      <c r="AE997" s="136"/>
      <c r="AF997" s="126"/>
      <c r="AG997" s="126"/>
    </row>
    <row r="998" spans="1:33" s="52" customFormat="1" x14ac:dyDescent="0.25">
      <c r="A998" s="177"/>
      <c r="B998" s="105"/>
      <c r="C998" s="80"/>
      <c r="D998" s="284"/>
      <c r="E998" s="33"/>
      <c r="F998" s="135" t="s">
        <v>1289</v>
      </c>
      <c r="G998" s="84"/>
      <c r="H998" s="133"/>
      <c r="I998" s="133"/>
      <c r="J998" s="133"/>
      <c r="K998" s="133"/>
      <c r="L998" s="133"/>
      <c r="M998" s="134"/>
      <c r="N998" s="133"/>
      <c r="O998" s="133"/>
      <c r="P998" s="133"/>
      <c r="Q998" s="133"/>
      <c r="R998" s="133"/>
      <c r="S998" s="133"/>
      <c r="T998" s="133">
        <v>134271.1</v>
      </c>
      <c r="U998" s="133"/>
      <c r="V998" s="133"/>
      <c r="W998" s="133"/>
      <c r="X998" s="133"/>
      <c r="Y998" s="133"/>
      <c r="Z998" s="133"/>
      <c r="AA998" s="133">
        <v>134271.1</v>
      </c>
      <c r="AB998" s="175"/>
      <c r="AC998" s="136"/>
      <c r="AD998" s="137"/>
      <c r="AE998" s="136"/>
      <c r="AF998" s="126"/>
      <c r="AG998" s="126"/>
    </row>
    <row r="999" spans="1:33" s="52" customFormat="1" x14ac:dyDescent="0.25">
      <c r="A999" s="177"/>
      <c r="B999" s="105"/>
      <c r="C999" s="80"/>
      <c r="D999" s="284"/>
      <c r="E999" s="33"/>
      <c r="F999" s="135" t="s">
        <v>1290</v>
      </c>
      <c r="G999" s="84"/>
      <c r="H999" s="133"/>
      <c r="I999" s="133"/>
      <c r="J999" s="133"/>
      <c r="K999" s="133"/>
      <c r="L999" s="133"/>
      <c r="M999" s="134"/>
      <c r="N999" s="133"/>
      <c r="O999" s="133"/>
      <c r="P999" s="133"/>
      <c r="Q999" s="133"/>
      <c r="R999" s="133">
        <v>430576</v>
      </c>
      <c r="S999" s="133"/>
      <c r="T999" s="133"/>
      <c r="U999" s="133"/>
      <c r="V999" s="133"/>
      <c r="W999" s="133"/>
      <c r="X999" s="133"/>
      <c r="Y999" s="133"/>
      <c r="Z999" s="133"/>
      <c r="AA999" s="133">
        <v>430576</v>
      </c>
      <c r="AB999" s="175"/>
      <c r="AC999" s="136"/>
      <c r="AD999" s="137"/>
      <c r="AE999" s="136"/>
      <c r="AF999" s="126"/>
      <c r="AG999" s="126"/>
    </row>
    <row r="1000" spans="1:33" s="52" customFormat="1" x14ac:dyDescent="0.25">
      <c r="A1000" s="177"/>
      <c r="B1000" s="105"/>
      <c r="C1000" s="80"/>
      <c r="D1000" s="284"/>
      <c r="E1000" s="33"/>
      <c r="F1000" s="135" t="s">
        <v>1291</v>
      </c>
      <c r="G1000" s="84"/>
      <c r="H1000" s="133"/>
      <c r="I1000" s="133"/>
      <c r="J1000" s="133"/>
      <c r="K1000" s="133"/>
      <c r="L1000" s="133"/>
      <c r="M1000" s="134"/>
      <c r="N1000" s="133"/>
      <c r="O1000" s="133"/>
      <c r="P1000" s="133">
        <v>309507.12</v>
      </c>
      <c r="Q1000" s="133"/>
      <c r="R1000" s="133"/>
      <c r="S1000" s="133"/>
      <c r="T1000" s="133"/>
      <c r="U1000" s="133"/>
      <c r="V1000" s="133"/>
      <c r="W1000" s="133"/>
      <c r="X1000" s="133"/>
      <c r="Y1000" s="133"/>
      <c r="Z1000" s="133"/>
      <c r="AA1000" s="133">
        <v>309507.12</v>
      </c>
      <c r="AB1000" s="175"/>
      <c r="AC1000" s="136"/>
      <c r="AD1000" s="137"/>
      <c r="AE1000" s="136"/>
      <c r="AF1000" s="126"/>
      <c r="AG1000" s="126"/>
    </row>
    <row r="1001" spans="1:33" s="52" customFormat="1" x14ac:dyDescent="0.25">
      <c r="A1001" s="177"/>
      <c r="B1001" s="105"/>
      <c r="C1001" s="80"/>
      <c r="D1001" s="284"/>
      <c r="E1001" s="33"/>
      <c r="F1001" s="135" t="s">
        <v>1292</v>
      </c>
      <c r="G1001" s="84"/>
      <c r="H1001" s="133"/>
      <c r="I1001" s="133"/>
      <c r="J1001" s="133"/>
      <c r="K1001" s="133"/>
      <c r="L1001" s="133"/>
      <c r="M1001" s="134"/>
      <c r="N1001" s="133"/>
      <c r="O1001" s="133">
        <v>67277</v>
      </c>
      <c r="P1001" s="133"/>
      <c r="Q1001" s="133"/>
      <c r="R1001" s="133"/>
      <c r="S1001" s="133"/>
      <c r="T1001" s="133"/>
      <c r="U1001" s="133"/>
      <c r="V1001" s="133"/>
      <c r="W1001" s="133"/>
      <c r="X1001" s="133"/>
      <c r="Y1001" s="133"/>
      <c r="Z1001" s="133"/>
      <c r="AA1001" s="133">
        <v>67277</v>
      </c>
      <c r="AB1001" s="175"/>
      <c r="AC1001" s="136"/>
      <c r="AD1001" s="137"/>
      <c r="AE1001" s="136"/>
      <c r="AF1001" s="126"/>
      <c r="AG1001" s="126"/>
    </row>
    <row r="1002" spans="1:33" s="52" customFormat="1" x14ac:dyDescent="0.25">
      <c r="A1002" s="177"/>
      <c r="B1002" s="105"/>
      <c r="C1002" s="80"/>
      <c r="D1002" s="284"/>
      <c r="E1002" s="33"/>
      <c r="F1002" s="135" t="s">
        <v>1293</v>
      </c>
      <c r="G1002" s="84"/>
      <c r="H1002" s="133"/>
      <c r="I1002" s="133"/>
      <c r="J1002" s="133"/>
      <c r="K1002" s="133"/>
      <c r="L1002" s="133"/>
      <c r="M1002" s="134"/>
      <c r="N1002" s="133"/>
      <c r="O1002" s="133"/>
      <c r="P1002" s="133"/>
      <c r="Q1002" s="133"/>
      <c r="R1002" s="133"/>
      <c r="S1002" s="133"/>
      <c r="T1002" s="133"/>
      <c r="U1002" s="133"/>
      <c r="V1002" s="133"/>
      <c r="W1002" s="133"/>
      <c r="X1002" s="133"/>
      <c r="Y1002" s="133"/>
      <c r="Z1002" s="133">
        <v>47094</v>
      </c>
      <c r="AA1002" s="133">
        <v>47094</v>
      </c>
      <c r="AB1002" s="175"/>
      <c r="AC1002" s="136"/>
      <c r="AD1002" s="137"/>
      <c r="AE1002" s="136"/>
      <c r="AF1002" s="126"/>
      <c r="AG1002" s="126"/>
    </row>
    <row r="1003" spans="1:33" s="52" customFormat="1" x14ac:dyDescent="0.25">
      <c r="A1003" s="177"/>
      <c r="B1003" s="105"/>
      <c r="C1003" s="80"/>
      <c r="D1003" s="284"/>
      <c r="E1003" s="33"/>
      <c r="F1003" s="135" t="s">
        <v>1294</v>
      </c>
      <c r="G1003" s="84"/>
      <c r="H1003" s="133"/>
      <c r="I1003" s="133"/>
      <c r="J1003" s="133"/>
      <c r="K1003" s="133"/>
      <c r="L1003" s="133"/>
      <c r="M1003" s="134"/>
      <c r="N1003" s="133"/>
      <c r="O1003" s="133">
        <v>645863.93999999994</v>
      </c>
      <c r="P1003" s="133"/>
      <c r="Q1003" s="133"/>
      <c r="R1003" s="133"/>
      <c r="S1003" s="133"/>
      <c r="T1003" s="133"/>
      <c r="U1003" s="133"/>
      <c r="V1003" s="133"/>
      <c r="W1003" s="133"/>
      <c r="X1003" s="133"/>
      <c r="Y1003" s="133"/>
      <c r="Z1003" s="133"/>
      <c r="AA1003" s="133">
        <v>645863.93999999994</v>
      </c>
      <c r="AB1003" s="175"/>
      <c r="AC1003" s="136"/>
      <c r="AD1003" s="137"/>
      <c r="AE1003" s="136"/>
      <c r="AF1003" s="126"/>
      <c r="AG1003" s="126"/>
    </row>
    <row r="1004" spans="1:33" s="52" customFormat="1" x14ac:dyDescent="0.25">
      <c r="A1004" s="177"/>
      <c r="B1004" s="105"/>
      <c r="C1004" s="80"/>
      <c r="D1004" s="284"/>
      <c r="E1004" s="33"/>
      <c r="F1004" s="135" t="s">
        <v>1295</v>
      </c>
      <c r="G1004" s="84"/>
      <c r="H1004" s="133"/>
      <c r="I1004" s="133"/>
      <c r="J1004" s="133"/>
      <c r="K1004" s="133"/>
      <c r="L1004" s="133"/>
      <c r="M1004" s="134"/>
      <c r="N1004" s="133"/>
      <c r="O1004" s="133"/>
      <c r="P1004" s="133"/>
      <c r="Q1004" s="133"/>
      <c r="R1004" s="133"/>
      <c r="S1004" s="133"/>
      <c r="T1004" s="133"/>
      <c r="U1004" s="133"/>
      <c r="V1004" s="133"/>
      <c r="W1004" s="133"/>
      <c r="X1004" s="133">
        <v>80733</v>
      </c>
      <c r="Y1004" s="133"/>
      <c r="Z1004" s="133"/>
      <c r="AA1004" s="133">
        <v>80733</v>
      </c>
      <c r="AB1004" s="175"/>
      <c r="AC1004" s="136"/>
      <c r="AD1004" s="137"/>
      <c r="AE1004" s="136"/>
      <c r="AF1004" s="126"/>
      <c r="AG1004" s="126"/>
    </row>
    <row r="1005" spans="1:33" s="52" customFormat="1" x14ac:dyDescent="0.25">
      <c r="A1005" s="177"/>
      <c r="B1005" s="105"/>
      <c r="C1005" s="80"/>
      <c r="D1005" s="284"/>
      <c r="E1005" s="33"/>
      <c r="F1005" s="135" t="s">
        <v>1296</v>
      </c>
      <c r="G1005" s="84"/>
      <c r="H1005" s="133"/>
      <c r="I1005" s="133"/>
      <c r="J1005" s="133"/>
      <c r="K1005" s="133"/>
      <c r="L1005" s="133"/>
      <c r="M1005" s="134"/>
      <c r="N1005" s="133"/>
      <c r="O1005" s="133"/>
      <c r="P1005" s="133"/>
      <c r="Q1005" s="133"/>
      <c r="R1005" s="133"/>
      <c r="S1005" s="133"/>
      <c r="T1005" s="133"/>
      <c r="U1005" s="133"/>
      <c r="V1005" s="133"/>
      <c r="W1005" s="133"/>
      <c r="X1005" s="133">
        <v>26911</v>
      </c>
      <c r="Y1005" s="133"/>
      <c r="Z1005" s="133"/>
      <c r="AA1005" s="133">
        <v>26911</v>
      </c>
      <c r="AB1005" s="175"/>
      <c r="AC1005" s="136"/>
      <c r="AD1005" s="137"/>
      <c r="AE1005" s="136"/>
      <c r="AF1005" s="126"/>
      <c r="AG1005" s="126"/>
    </row>
    <row r="1006" spans="1:33" s="52" customFormat="1" x14ac:dyDescent="0.25">
      <c r="A1006" s="181"/>
      <c r="B1006" s="182" t="s">
        <v>16</v>
      </c>
      <c r="C1006" s="183"/>
      <c r="D1006" s="82"/>
      <c r="E1006" s="82"/>
      <c r="F1006" s="184"/>
      <c r="G1006" s="143"/>
      <c r="H1006" s="143"/>
      <c r="I1006" s="143"/>
      <c r="J1006" s="143"/>
      <c r="K1006" s="143"/>
      <c r="L1006" s="143"/>
      <c r="M1006" s="143"/>
      <c r="N1006" s="143"/>
      <c r="O1006" s="143"/>
      <c r="P1006" s="143"/>
      <c r="Q1006" s="143"/>
      <c r="R1006" s="143"/>
      <c r="S1006" s="143"/>
      <c r="T1006" s="143"/>
      <c r="U1006" s="143"/>
      <c r="V1006" s="143"/>
      <c r="W1006" s="143"/>
      <c r="X1006" s="143"/>
      <c r="Y1006" s="143"/>
      <c r="Z1006" s="143"/>
      <c r="AA1006" s="144">
        <f>SUM(AA993:AA1005)</f>
        <v>2314334.7400000002</v>
      </c>
      <c r="AB1006" s="145">
        <f>AA1006/E993</f>
        <v>0.99999827164453892</v>
      </c>
      <c r="AC1006" s="136"/>
      <c r="AD1006" s="137"/>
      <c r="AE1006" s="136"/>
      <c r="AF1006" s="126"/>
      <c r="AG1006" s="126"/>
    </row>
    <row r="1007" spans="1:33" s="52" customFormat="1" ht="15" customHeight="1" x14ac:dyDescent="0.25">
      <c r="A1007" s="513">
        <v>115</v>
      </c>
      <c r="B1007" s="510" t="s">
        <v>415</v>
      </c>
      <c r="C1007" s="516" t="s">
        <v>416</v>
      </c>
      <c r="D1007" s="522" t="s">
        <v>1115</v>
      </c>
      <c r="E1007" s="519">
        <v>2681755.96</v>
      </c>
      <c r="F1007" s="132" t="s">
        <v>199</v>
      </c>
      <c r="G1007" s="79"/>
      <c r="H1007" s="79"/>
      <c r="I1007" s="79"/>
      <c r="J1007" s="79"/>
      <c r="K1007" s="79"/>
      <c r="L1007" s="79"/>
      <c r="M1007" s="79">
        <v>1254302</v>
      </c>
      <c r="N1007" s="79"/>
      <c r="O1007" s="79"/>
      <c r="P1007" s="79"/>
      <c r="Q1007" s="79"/>
      <c r="R1007" s="79">
        <v>237015.3</v>
      </c>
      <c r="S1007" s="79"/>
      <c r="T1007" s="79"/>
      <c r="U1007" s="79"/>
      <c r="V1007" s="79"/>
      <c r="W1007" s="79"/>
      <c r="X1007" s="79"/>
      <c r="Y1007" s="79"/>
      <c r="Z1007" s="79"/>
      <c r="AA1007" s="261">
        <v>1254301.69</v>
      </c>
      <c r="AB1007" s="175"/>
      <c r="AC1007" s="136">
        <v>17</v>
      </c>
      <c r="AD1007" s="137">
        <v>1017286.7</v>
      </c>
      <c r="AE1007" s="136" t="s">
        <v>1491</v>
      </c>
      <c r="AF1007" s="126"/>
      <c r="AG1007" s="126"/>
    </row>
    <row r="1008" spans="1:33" s="52" customFormat="1" x14ac:dyDescent="0.25">
      <c r="A1008" s="514"/>
      <c r="B1008" s="511"/>
      <c r="C1008" s="517"/>
      <c r="D1008" s="577"/>
      <c r="E1008" s="520"/>
      <c r="F1008" s="132" t="s">
        <v>201</v>
      </c>
      <c r="G1008" s="79"/>
      <c r="H1008" s="79"/>
      <c r="I1008" s="79"/>
      <c r="J1008" s="79"/>
      <c r="K1008" s="79"/>
      <c r="L1008" s="79"/>
      <c r="M1008" s="79"/>
      <c r="N1008" s="79">
        <v>878011.1</v>
      </c>
      <c r="O1008" s="79"/>
      <c r="P1008" s="79"/>
      <c r="Q1008" s="79"/>
      <c r="R1008" s="79"/>
      <c r="S1008" s="79"/>
      <c r="T1008" s="79"/>
      <c r="U1008" s="79"/>
      <c r="V1008" s="79"/>
      <c r="W1008" s="79"/>
      <c r="X1008" s="79"/>
      <c r="Y1008" s="79"/>
      <c r="Z1008" s="79"/>
      <c r="AA1008" s="261">
        <v>878011.1</v>
      </c>
      <c r="AB1008" s="175"/>
      <c r="AC1008" s="136">
        <v>6</v>
      </c>
      <c r="AD1008" s="137">
        <v>270000</v>
      </c>
      <c r="AE1008" s="136"/>
      <c r="AF1008" s="126"/>
      <c r="AG1008" s="126"/>
    </row>
    <row r="1009" spans="1:33" s="52" customFormat="1" x14ac:dyDescent="0.25">
      <c r="A1009" s="514"/>
      <c r="B1009" s="511"/>
      <c r="C1009" s="517"/>
      <c r="D1009" s="577"/>
      <c r="E1009" s="520"/>
      <c r="F1009" s="132" t="s">
        <v>417</v>
      </c>
      <c r="G1009" s="79"/>
      <c r="H1009" s="79"/>
      <c r="I1009" s="79"/>
      <c r="J1009" s="79"/>
      <c r="K1009" s="79"/>
      <c r="L1009" s="79"/>
      <c r="M1009" s="79"/>
      <c r="N1009" s="79"/>
      <c r="O1009" s="79"/>
      <c r="P1009" s="79"/>
      <c r="Q1009" s="79"/>
      <c r="R1009" s="79">
        <v>50172</v>
      </c>
      <c r="S1009" s="79"/>
      <c r="T1009" s="79"/>
      <c r="U1009" s="79"/>
      <c r="V1009" s="79"/>
      <c r="W1009" s="79"/>
      <c r="X1009" s="79"/>
      <c r="Y1009" s="79"/>
      <c r="Z1009" s="79"/>
      <c r="AA1009" s="261">
        <v>50172.07</v>
      </c>
      <c r="AB1009" s="175"/>
      <c r="AC1009" s="136"/>
      <c r="AD1009" s="137"/>
      <c r="AE1009" s="136"/>
      <c r="AF1009" s="126"/>
      <c r="AG1009" s="126"/>
    </row>
    <row r="1010" spans="1:33" s="52" customFormat="1" x14ac:dyDescent="0.25">
      <c r="A1010" s="514"/>
      <c r="B1010" s="511"/>
      <c r="C1010" s="517"/>
      <c r="D1010" s="577"/>
      <c r="E1010" s="520"/>
      <c r="F1010" s="132" t="s">
        <v>202</v>
      </c>
      <c r="G1010" s="79"/>
      <c r="H1010" s="79"/>
      <c r="I1010" s="79"/>
      <c r="J1010" s="79"/>
      <c r="K1010" s="79"/>
      <c r="L1010" s="79"/>
      <c r="M1010" s="79"/>
      <c r="N1010" s="79"/>
      <c r="O1010" s="79"/>
      <c r="P1010" s="79"/>
      <c r="Q1010" s="79"/>
      <c r="R1010" s="79">
        <v>25086</v>
      </c>
      <c r="S1010" s="79"/>
      <c r="T1010" s="79"/>
      <c r="U1010" s="79"/>
      <c r="V1010" s="79"/>
      <c r="W1010" s="79"/>
      <c r="X1010" s="79"/>
      <c r="Y1010" s="79"/>
      <c r="Z1010" s="79"/>
      <c r="AA1010" s="261">
        <v>25086.03</v>
      </c>
      <c r="AB1010" s="175"/>
      <c r="AC1010" s="136"/>
      <c r="AD1010" s="137"/>
      <c r="AE1010" s="136"/>
      <c r="AF1010" s="126"/>
      <c r="AG1010" s="126"/>
    </row>
    <row r="1011" spans="1:33" s="52" customFormat="1" x14ac:dyDescent="0.25">
      <c r="A1011" s="515"/>
      <c r="B1011" s="512"/>
      <c r="C1011" s="518"/>
      <c r="D1011" s="578"/>
      <c r="E1011" s="521"/>
      <c r="F1011" s="132" t="s">
        <v>1083</v>
      </c>
      <c r="G1011" s="79"/>
      <c r="H1011" s="79"/>
      <c r="I1011" s="79"/>
      <c r="J1011" s="79"/>
      <c r="K1011" s="79"/>
      <c r="L1011" s="79"/>
      <c r="M1011" s="79"/>
      <c r="N1011" s="79">
        <v>125430</v>
      </c>
      <c r="O1011" s="79"/>
      <c r="P1011" s="79"/>
      <c r="Q1011" s="79"/>
      <c r="R1011" s="79">
        <v>125430</v>
      </c>
      <c r="S1011" s="79"/>
      <c r="T1011" s="79"/>
      <c r="U1011" s="79"/>
      <c r="V1011" s="79"/>
      <c r="W1011" s="79"/>
      <c r="X1011" s="79"/>
      <c r="Y1011" s="79"/>
      <c r="Z1011" s="79"/>
      <c r="AA1011" s="261">
        <v>125430</v>
      </c>
      <c r="AB1011" s="175"/>
      <c r="AC1011" s="136"/>
      <c r="AD1011" s="137"/>
      <c r="AE1011" s="136" t="s">
        <v>1492</v>
      </c>
      <c r="AF1011" s="126"/>
      <c r="AG1011" s="126"/>
    </row>
    <row r="1012" spans="1:33" s="52" customFormat="1" x14ac:dyDescent="0.25">
      <c r="A1012" s="177"/>
      <c r="B1012" s="105"/>
      <c r="C1012" s="80"/>
      <c r="D1012" s="316"/>
      <c r="E1012" s="33"/>
      <c r="F1012" s="135" t="s">
        <v>1084</v>
      </c>
      <c r="G1012" s="79"/>
      <c r="H1012" s="79"/>
      <c r="I1012" s="79"/>
      <c r="J1012" s="79"/>
      <c r="K1012" s="79"/>
      <c r="L1012" s="79"/>
      <c r="M1012" s="79"/>
      <c r="N1012" s="79">
        <v>336212</v>
      </c>
      <c r="O1012" s="79"/>
      <c r="P1012" s="79"/>
      <c r="Q1012" s="79"/>
      <c r="R1012" s="79">
        <v>336212</v>
      </c>
      <c r="S1012" s="79"/>
      <c r="T1012" s="79"/>
      <c r="U1012" s="79"/>
      <c r="V1012" s="79"/>
      <c r="W1012" s="79"/>
      <c r="X1012" s="79"/>
      <c r="Y1012" s="79"/>
      <c r="Z1012" s="79"/>
      <c r="AA1012" s="261">
        <v>336212</v>
      </c>
      <c r="AB1012" s="175"/>
      <c r="AC1012" s="136"/>
      <c r="AD1012" s="137"/>
      <c r="AE1012" s="136"/>
      <c r="AF1012" s="126"/>
      <c r="AG1012" s="126"/>
    </row>
    <row r="1013" spans="1:33" s="52" customFormat="1" x14ac:dyDescent="0.25">
      <c r="A1013" s="177"/>
      <c r="B1013" s="105"/>
      <c r="C1013" s="80"/>
      <c r="D1013" s="284"/>
      <c r="E1013" s="33"/>
      <c r="F1013" s="135" t="s">
        <v>73</v>
      </c>
      <c r="G1013" s="79"/>
      <c r="H1013" s="79"/>
      <c r="I1013" s="79"/>
      <c r="J1013" s="79"/>
      <c r="K1013" s="79"/>
      <c r="L1013" s="79"/>
      <c r="M1013" s="79"/>
      <c r="N1013" s="79"/>
      <c r="O1013" s="79"/>
      <c r="P1013" s="79"/>
      <c r="Q1013" s="79"/>
      <c r="R1013" s="79"/>
      <c r="S1013" s="79"/>
      <c r="T1013" s="79">
        <v>12543</v>
      </c>
      <c r="U1013" s="79"/>
      <c r="V1013" s="79"/>
      <c r="W1013" s="79"/>
      <c r="X1013" s="79"/>
      <c r="Y1013" s="79"/>
      <c r="Z1013" s="79"/>
      <c r="AA1013" s="261">
        <v>12543</v>
      </c>
      <c r="AB1013" s="175"/>
      <c r="AC1013" s="136"/>
      <c r="AD1013" s="137"/>
      <c r="AE1013" s="136"/>
      <c r="AF1013" s="126"/>
      <c r="AG1013" s="126"/>
    </row>
    <row r="1014" spans="1:33" s="52" customFormat="1" x14ac:dyDescent="0.25">
      <c r="A1014" s="181"/>
      <c r="B1014" s="182" t="s">
        <v>16</v>
      </c>
      <c r="C1014" s="183"/>
      <c r="D1014" s="82"/>
      <c r="E1014" s="82"/>
      <c r="F1014" s="184"/>
      <c r="G1014" s="143"/>
      <c r="H1014" s="143"/>
      <c r="I1014" s="143"/>
      <c r="J1014" s="143"/>
      <c r="K1014" s="143"/>
      <c r="L1014" s="143"/>
      <c r="M1014" s="143"/>
      <c r="N1014" s="143"/>
      <c r="O1014" s="143"/>
      <c r="P1014" s="143"/>
      <c r="Q1014" s="143"/>
      <c r="R1014" s="143"/>
      <c r="S1014" s="143"/>
      <c r="T1014" s="143"/>
      <c r="U1014" s="143"/>
      <c r="V1014" s="143"/>
      <c r="W1014" s="143"/>
      <c r="X1014" s="143"/>
      <c r="Y1014" s="143"/>
      <c r="Z1014" s="143"/>
      <c r="AA1014" s="144">
        <f>SUM(AA1007:AA1013)</f>
        <v>2681755.8899999997</v>
      </c>
      <c r="AB1014" s="145">
        <f>AA1014/E1007</f>
        <v>0.99999997389769935</v>
      </c>
      <c r="AC1014" s="136"/>
      <c r="AD1014" s="137"/>
      <c r="AE1014" s="136"/>
      <c r="AF1014" s="126"/>
      <c r="AG1014" s="126"/>
    </row>
    <row r="1015" spans="1:33" s="52" customFormat="1" ht="15" customHeight="1" x14ac:dyDescent="0.25">
      <c r="A1015" s="573">
        <v>116</v>
      </c>
      <c r="B1015" s="616" t="s">
        <v>418</v>
      </c>
      <c r="C1015" s="612" t="s">
        <v>419</v>
      </c>
      <c r="D1015" s="545" t="s">
        <v>988</v>
      </c>
      <c r="E1015" s="648">
        <v>1779618.31</v>
      </c>
      <c r="F1015" s="132" t="s">
        <v>21</v>
      </c>
      <c r="G1015" s="84"/>
      <c r="H1015" s="133">
        <v>808000</v>
      </c>
      <c r="I1015" s="133"/>
      <c r="J1015" s="133"/>
      <c r="K1015" s="134"/>
      <c r="L1015" s="133"/>
      <c r="M1015" s="133"/>
      <c r="N1015" s="133">
        <v>808000</v>
      </c>
      <c r="O1015" s="133"/>
      <c r="P1015" s="133"/>
      <c r="Q1015" s="133"/>
      <c r="R1015" s="133"/>
      <c r="S1015" s="133"/>
      <c r="T1015" s="133"/>
      <c r="U1015" s="133"/>
      <c r="V1015" s="133"/>
      <c r="W1015" s="133"/>
      <c r="X1015" s="133"/>
      <c r="Y1015" s="133"/>
      <c r="Z1015" s="133"/>
      <c r="AA1015" s="133">
        <v>808000</v>
      </c>
      <c r="AB1015" s="175"/>
      <c r="AC1015" s="136">
        <v>8</v>
      </c>
      <c r="AD1015" s="137">
        <v>682075.02</v>
      </c>
      <c r="AE1015" s="136" t="s">
        <v>1493</v>
      </c>
      <c r="AF1015" s="126"/>
      <c r="AG1015" s="126"/>
    </row>
    <row r="1016" spans="1:33" s="52" customFormat="1" x14ac:dyDescent="0.25">
      <c r="A1016" s="573"/>
      <c r="B1016" s="616"/>
      <c r="C1016" s="612"/>
      <c r="D1016" s="545"/>
      <c r="E1016" s="648"/>
      <c r="F1016" s="132" t="s">
        <v>265</v>
      </c>
      <c r="G1016" s="84"/>
      <c r="H1016" s="133"/>
      <c r="I1016" s="133"/>
      <c r="J1016" s="133"/>
      <c r="K1016" s="134"/>
      <c r="L1016" s="133"/>
      <c r="M1016" s="133">
        <v>20000</v>
      </c>
      <c r="N1016" s="134"/>
      <c r="O1016" s="134"/>
      <c r="P1016" s="134"/>
      <c r="Q1016" s="134">
        <v>20000</v>
      </c>
      <c r="R1016" s="134"/>
      <c r="S1016" s="134"/>
      <c r="T1016" s="134"/>
      <c r="U1016" s="134"/>
      <c r="V1016" s="134"/>
      <c r="W1016" s="134"/>
      <c r="X1016" s="134"/>
      <c r="Y1016" s="134"/>
      <c r="Z1016" s="134"/>
      <c r="AA1016" s="133">
        <v>20000</v>
      </c>
      <c r="AB1016" s="175"/>
      <c r="AC1016" s="136"/>
      <c r="AD1016" s="137"/>
      <c r="AE1016" s="136" t="s">
        <v>1298</v>
      </c>
      <c r="AF1016" s="126"/>
      <c r="AG1016" s="126"/>
    </row>
    <row r="1017" spans="1:33" s="52" customFormat="1" x14ac:dyDescent="0.25">
      <c r="A1017" s="573"/>
      <c r="B1017" s="616"/>
      <c r="C1017" s="612"/>
      <c r="D1017" s="545"/>
      <c r="E1017" s="648"/>
      <c r="F1017" s="132" t="s">
        <v>123</v>
      </c>
      <c r="G1017" s="84"/>
      <c r="H1017" s="133"/>
      <c r="I1017" s="133"/>
      <c r="J1017" s="133"/>
      <c r="K1017" s="133"/>
      <c r="L1017" s="133"/>
      <c r="M1017" s="133">
        <v>259236</v>
      </c>
      <c r="N1017" s="134"/>
      <c r="O1017" s="134"/>
      <c r="P1017" s="134"/>
      <c r="Q1017" s="134">
        <v>259236</v>
      </c>
      <c r="R1017" s="134"/>
      <c r="S1017" s="134"/>
      <c r="T1017" s="134"/>
      <c r="U1017" s="134"/>
      <c r="V1017" s="134"/>
      <c r="W1017" s="134"/>
      <c r="X1017" s="134"/>
      <c r="Y1017" s="134"/>
      <c r="Z1017" s="134"/>
      <c r="AA1017" s="133">
        <v>259236</v>
      </c>
      <c r="AB1017" s="175"/>
      <c r="AC1017" s="136"/>
      <c r="AD1017" s="137"/>
      <c r="AE1017" s="136"/>
      <c r="AF1017" s="126"/>
      <c r="AG1017" s="126"/>
    </row>
    <row r="1018" spans="1:33" s="52" customFormat="1" x14ac:dyDescent="0.25">
      <c r="A1018" s="573"/>
      <c r="B1018" s="616"/>
      <c r="C1018" s="612"/>
      <c r="D1018" s="545"/>
      <c r="E1018" s="648"/>
      <c r="F1018" s="132" t="s">
        <v>266</v>
      </c>
      <c r="G1018" s="84"/>
      <c r="H1018" s="133"/>
      <c r="I1018" s="133"/>
      <c r="J1018" s="133"/>
      <c r="K1018" s="133"/>
      <c r="L1018" s="133"/>
      <c r="M1018" s="133"/>
      <c r="N1018" s="133"/>
      <c r="O1018" s="133"/>
      <c r="P1018" s="133"/>
      <c r="Q1018" s="133"/>
      <c r="R1018" s="133">
        <v>136792</v>
      </c>
      <c r="S1018" s="133"/>
      <c r="T1018" s="133"/>
      <c r="U1018" s="133"/>
      <c r="V1018" s="133"/>
      <c r="W1018" s="133"/>
      <c r="X1018" s="133"/>
      <c r="Y1018" s="133"/>
      <c r="Z1018" s="133"/>
      <c r="AA1018" s="133">
        <v>136792</v>
      </c>
      <c r="AB1018" s="175"/>
      <c r="AC1018" s="136"/>
      <c r="AD1018" s="137"/>
      <c r="AE1018" s="136"/>
      <c r="AF1018" s="126"/>
      <c r="AG1018" s="126"/>
    </row>
    <row r="1019" spans="1:33" s="52" customFormat="1" x14ac:dyDescent="0.25">
      <c r="A1019" s="573"/>
      <c r="B1019" s="616"/>
      <c r="C1019" s="612"/>
      <c r="D1019" s="545"/>
      <c r="E1019" s="648"/>
      <c r="F1019" s="132" t="s">
        <v>1128</v>
      </c>
      <c r="G1019" s="84"/>
      <c r="H1019" s="133"/>
      <c r="I1019" s="133"/>
      <c r="J1019" s="133"/>
      <c r="K1019" s="133"/>
      <c r="L1019" s="133"/>
      <c r="M1019" s="133"/>
      <c r="N1019" s="133"/>
      <c r="O1019" s="133"/>
      <c r="P1019" s="133"/>
      <c r="Q1019" s="133"/>
      <c r="R1019" s="133"/>
      <c r="S1019" s="133">
        <v>30426</v>
      </c>
      <c r="T1019" s="133"/>
      <c r="U1019" s="133"/>
      <c r="V1019" s="133"/>
      <c r="W1019" s="133"/>
      <c r="X1019" s="133"/>
      <c r="Y1019" s="133"/>
      <c r="Z1019" s="133"/>
      <c r="AA1019" s="133">
        <v>30426</v>
      </c>
      <c r="AB1019" s="175"/>
      <c r="AC1019" s="136"/>
      <c r="AD1019" s="137"/>
      <c r="AE1019" s="136"/>
      <c r="AF1019" s="126"/>
      <c r="AG1019" s="126"/>
    </row>
    <row r="1020" spans="1:33" s="52" customFormat="1" x14ac:dyDescent="0.25">
      <c r="A1020" s="573"/>
      <c r="B1020" s="616"/>
      <c r="C1020" s="612"/>
      <c r="D1020" s="545"/>
      <c r="E1020" s="648"/>
      <c r="F1020" s="132" t="s">
        <v>81</v>
      </c>
      <c r="G1020" s="84"/>
      <c r="H1020" s="133"/>
      <c r="I1020" s="133"/>
      <c r="J1020" s="133"/>
      <c r="K1020" s="133"/>
      <c r="L1020" s="133"/>
      <c r="M1020" s="133"/>
      <c r="N1020" s="133"/>
      <c r="O1020" s="133"/>
      <c r="P1020" s="133"/>
      <c r="Q1020" s="133"/>
      <c r="R1020" s="133"/>
      <c r="S1020" s="133">
        <v>345426</v>
      </c>
      <c r="T1020" s="133"/>
      <c r="U1020" s="133"/>
      <c r="V1020" s="133"/>
      <c r="W1020" s="133"/>
      <c r="X1020" s="133"/>
      <c r="Y1020" s="133"/>
      <c r="Z1020" s="133"/>
      <c r="AA1020" s="133">
        <v>345426</v>
      </c>
      <c r="AB1020" s="175"/>
      <c r="AC1020" s="136"/>
      <c r="AD1020" s="137"/>
      <c r="AE1020" s="136"/>
      <c r="AF1020" s="126"/>
      <c r="AG1020" s="126"/>
    </row>
    <row r="1021" spans="1:33" s="52" customFormat="1" x14ac:dyDescent="0.25">
      <c r="A1021" s="291"/>
      <c r="B1021" s="105"/>
      <c r="C1021" s="80"/>
      <c r="D1021" s="284"/>
      <c r="E1021" s="33"/>
      <c r="F1021" s="135" t="s">
        <v>228</v>
      </c>
      <c r="G1021" s="84"/>
      <c r="H1021" s="133"/>
      <c r="I1021" s="133"/>
      <c r="J1021" s="133"/>
      <c r="K1021" s="133"/>
      <c r="L1021" s="133"/>
      <c r="M1021" s="133"/>
      <c r="N1021" s="133"/>
      <c r="O1021" s="133"/>
      <c r="P1021" s="133"/>
      <c r="Q1021" s="133"/>
      <c r="R1021" s="133">
        <v>20000</v>
      </c>
      <c r="S1021" s="133"/>
      <c r="T1021" s="133"/>
      <c r="U1021" s="133"/>
      <c r="V1021" s="133"/>
      <c r="W1021" s="133"/>
      <c r="X1021" s="133"/>
      <c r="Y1021" s="133"/>
      <c r="Z1021" s="133"/>
      <c r="AA1021" s="133">
        <v>20000</v>
      </c>
      <c r="AB1021" s="175"/>
      <c r="AC1021" s="136"/>
      <c r="AD1021" s="137"/>
      <c r="AE1021" s="136"/>
      <c r="AF1021" s="126"/>
      <c r="AG1021" s="126"/>
    </row>
    <row r="1022" spans="1:33" s="52" customFormat="1" x14ac:dyDescent="0.25">
      <c r="A1022" s="291"/>
      <c r="B1022" s="105"/>
      <c r="C1022" s="80"/>
      <c r="D1022" s="284"/>
      <c r="E1022" s="33"/>
      <c r="F1022" s="135" t="s">
        <v>54</v>
      </c>
      <c r="G1022" s="84"/>
      <c r="H1022" s="133"/>
      <c r="I1022" s="133"/>
      <c r="J1022" s="133"/>
      <c r="K1022" s="133"/>
      <c r="L1022" s="133"/>
      <c r="M1022" s="133"/>
      <c r="N1022" s="133"/>
      <c r="O1022" s="133"/>
      <c r="P1022" s="133"/>
      <c r="Q1022" s="133"/>
      <c r="R1022" s="133"/>
      <c r="S1022" s="133"/>
      <c r="T1022" s="133">
        <v>80000</v>
      </c>
      <c r="U1022" s="133"/>
      <c r="V1022" s="133"/>
      <c r="W1022" s="133"/>
      <c r="X1022" s="133"/>
      <c r="Y1022" s="133"/>
      <c r="Z1022" s="133"/>
      <c r="AA1022" s="133">
        <v>80000</v>
      </c>
      <c r="AB1022" s="175"/>
      <c r="AC1022" s="136"/>
      <c r="AD1022" s="137"/>
      <c r="AE1022" s="136"/>
      <c r="AF1022" s="126"/>
      <c r="AG1022" s="126"/>
    </row>
    <row r="1023" spans="1:33" s="52" customFormat="1" x14ac:dyDescent="0.25">
      <c r="A1023" s="291"/>
      <c r="B1023" s="105"/>
      <c r="C1023" s="80"/>
      <c r="D1023" s="284"/>
      <c r="E1023" s="33"/>
      <c r="F1023" s="135" t="s">
        <v>1297</v>
      </c>
      <c r="G1023" s="84"/>
      <c r="H1023" s="133"/>
      <c r="I1023" s="133"/>
      <c r="J1023" s="133"/>
      <c r="K1023" s="133"/>
      <c r="L1023" s="133"/>
      <c r="M1023" s="133"/>
      <c r="N1023" s="133"/>
      <c r="O1023" s="133"/>
      <c r="P1023" s="133"/>
      <c r="Q1023" s="133"/>
      <c r="R1023" s="133"/>
      <c r="S1023" s="133"/>
      <c r="T1023" s="133">
        <v>50426</v>
      </c>
      <c r="U1023" s="133"/>
      <c r="V1023" s="133"/>
      <c r="W1023" s="133"/>
      <c r="X1023" s="133"/>
      <c r="Y1023" s="133"/>
      <c r="Z1023" s="133"/>
      <c r="AA1023" s="133">
        <v>50426</v>
      </c>
      <c r="AB1023" s="175"/>
      <c r="AC1023" s="136"/>
      <c r="AD1023" s="137"/>
      <c r="AE1023" s="136"/>
      <c r="AF1023" s="126"/>
      <c r="AG1023" s="126"/>
    </row>
    <row r="1024" spans="1:33" s="52" customFormat="1" x14ac:dyDescent="0.25">
      <c r="A1024" s="291"/>
      <c r="B1024" s="105"/>
      <c r="C1024" s="80"/>
      <c r="D1024" s="284"/>
      <c r="E1024" s="33"/>
      <c r="F1024" s="135" t="s">
        <v>1129</v>
      </c>
      <c r="G1024" s="84"/>
      <c r="H1024" s="133"/>
      <c r="I1024" s="133"/>
      <c r="J1024" s="133"/>
      <c r="K1024" s="133"/>
      <c r="L1024" s="133"/>
      <c r="M1024" s="133"/>
      <c r="N1024" s="133"/>
      <c r="O1024" s="133"/>
      <c r="P1024" s="133"/>
      <c r="Q1024" s="133"/>
      <c r="R1024" s="133"/>
      <c r="S1024" s="133">
        <v>28834</v>
      </c>
      <c r="T1024" s="133"/>
      <c r="U1024" s="133"/>
      <c r="V1024" s="133"/>
      <c r="W1024" s="133"/>
      <c r="X1024" s="133"/>
      <c r="Y1024" s="133"/>
      <c r="Z1024" s="133"/>
      <c r="AA1024" s="133">
        <v>28834</v>
      </c>
      <c r="AB1024" s="175"/>
      <c r="AC1024" s="136"/>
      <c r="AD1024" s="137"/>
      <c r="AE1024" s="136"/>
      <c r="AF1024" s="126"/>
      <c r="AG1024" s="126"/>
    </row>
    <row r="1025" spans="1:33" s="52" customFormat="1" x14ac:dyDescent="0.25">
      <c r="A1025" s="181"/>
      <c r="B1025" s="182" t="s">
        <v>16</v>
      </c>
      <c r="C1025" s="183"/>
      <c r="D1025" s="82"/>
      <c r="E1025" s="82"/>
      <c r="F1025" s="184"/>
      <c r="G1025" s="143"/>
      <c r="H1025" s="143"/>
      <c r="I1025" s="143"/>
      <c r="J1025" s="143"/>
      <c r="K1025" s="143"/>
      <c r="L1025" s="143"/>
      <c r="M1025" s="143"/>
      <c r="N1025" s="143"/>
      <c r="O1025" s="143"/>
      <c r="P1025" s="143"/>
      <c r="Q1025" s="143"/>
      <c r="R1025" s="143"/>
      <c r="S1025" s="143"/>
      <c r="T1025" s="143"/>
      <c r="U1025" s="143"/>
      <c r="V1025" s="143"/>
      <c r="W1025" s="143"/>
      <c r="X1025" s="143"/>
      <c r="Y1025" s="143"/>
      <c r="Z1025" s="143"/>
      <c r="AA1025" s="144">
        <f>SUM(AA1015:AA1024)</f>
        <v>1779140</v>
      </c>
      <c r="AB1025" s="145">
        <f>AA1025/E1015</f>
        <v>0.9997312288835688</v>
      </c>
      <c r="AC1025" s="136"/>
      <c r="AD1025" s="137"/>
      <c r="AE1025" s="136"/>
      <c r="AF1025" s="126"/>
      <c r="AG1025" s="126"/>
    </row>
    <row r="1026" spans="1:33" s="52" customFormat="1" x14ac:dyDescent="0.25">
      <c r="A1026" s="513">
        <v>117</v>
      </c>
      <c r="B1026" s="510" t="s">
        <v>420</v>
      </c>
      <c r="C1026" s="516" t="s">
        <v>421</v>
      </c>
      <c r="D1026" s="522" t="s">
        <v>989</v>
      </c>
      <c r="E1026" s="519">
        <v>1566328.06</v>
      </c>
      <c r="F1026" s="134" t="s">
        <v>21</v>
      </c>
      <c r="G1026" s="84"/>
      <c r="H1026" s="133">
        <v>810000</v>
      </c>
      <c r="I1026" s="133"/>
      <c r="J1026" s="133"/>
      <c r="K1026" s="134"/>
      <c r="L1026" s="133"/>
      <c r="M1026" s="133"/>
      <c r="N1026" s="133">
        <v>810000</v>
      </c>
      <c r="O1026" s="133"/>
      <c r="P1026" s="133"/>
      <c r="Q1026" s="133"/>
      <c r="R1026" s="133"/>
      <c r="S1026" s="133"/>
      <c r="T1026" s="133"/>
      <c r="U1026" s="133"/>
      <c r="V1026" s="133"/>
      <c r="W1026" s="133"/>
      <c r="X1026" s="133"/>
      <c r="Y1026" s="133"/>
      <c r="Z1026" s="133"/>
      <c r="AA1026" s="133">
        <v>810000</v>
      </c>
      <c r="AB1026" s="175"/>
      <c r="AC1026" s="136">
        <v>8</v>
      </c>
      <c r="AD1026" s="137">
        <v>788623.71</v>
      </c>
      <c r="AE1026" s="136" t="s">
        <v>1494</v>
      </c>
      <c r="AF1026" s="126"/>
      <c r="AG1026" s="126"/>
    </row>
    <row r="1027" spans="1:33" s="52" customFormat="1" x14ac:dyDescent="0.25">
      <c r="A1027" s="514"/>
      <c r="B1027" s="511"/>
      <c r="C1027" s="517"/>
      <c r="D1027" s="577"/>
      <c r="E1027" s="520"/>
      <c r="F1027" s="134" t="s">
        <v>265</v>
      </c>
      <c r="G1027" s="84"/>
      <c r="H1027" s="133"/>
      <c r="I1027" s="133"/>
      <c r="J1027" s="133"/>
      <c r="K1027" s="134"/>
      <c r="L1027" s="133"/>
      <c r="M1027" s="133">
        <v>20000</v>
      </c>
      <c r="N1027" s="133"/>
      <c r="O1027" s="133"/>
      <c r="P1027" s="133"/>
      <c r="Q1027" s="133">
        <v>20000</v>
      </c>
      <c r="R1027" s="133"/>
      <c r="S1027" s="133"/>
      <c r="T1027" s="133"/>
      <c r="U1027" s="133"/>
      <c r="V1027" s="133"/>
      <c r="W1027" s="133"/>
      <c r="X1027" s="133"/>
      <c r="Y1027" s="133"/>
      <c r="Z1027" s="133"/>
      <c r="AA1027" s="133">
        <v>20000</v>
      </c>
      <c r="AB1027" s="175"/>
      <c r="AC1027" s="136"/>
      <c r="AD1027" s="137"/>
      <c r="AE1027" s="136" t="s">
        <v>1300</v>
      </c>
      <c r="AF1027" s="126"/>
      <c r="AG1027" s="126"/>
    </row>
    <row r="1028" spans="1:33" s="52" customFormat="1" x14ac:dyDescent="0.25">
      <c r="A1028" s="514"/>
      <c r="B1028" s="511"/>
      <c r="C1028" s="517"/>
      <c r="D1028" s="577"/>
      <c r="E1028" s="520"/>
      <c r="F1028" s="134" t="s">
        <v>123</v>
      </c>
      <c r="G1028" s="84"/>
      <c r="H1028" s="133"/>
      <c r="I1028" s="133"/>
      <c r="J1028" s="133"/>
      <c r="K1028" s="133"/>
      <c r="L1028" s="133"/>
      <c r="M1028" s="133">
        <v>245147.65</v>
      </c>
      <c r="N1028" s="133"/>
      <c r="O1028" s="133"/>
      <c r="P1028" s="133"/>
      <c r="Q1028" s="133">
        <v>245147.65</v>
      </c>
      <c r="R1028" s="133"/>
      <c r="S1028" s="133"/>
      <c r="T1028" s="133"/>
      <c r="U1028" s="133"/>
      <c r="V1028" s="133"/>
      <c r="W1028" s="133"/>
      <c r="X1028" s="133"/>
      <c r="Y1028" s="133"/>
      <c r="Z1028" s="133"/>
      <c r="AA1028" s="133">
        <v>245147.65</v>
      </c>
      <c r="AB1028" s="175"/>
      <c r="AC1028" s="136"/>
      <c r="AD1028" s="137"/>
      <c r="AE1028" s="136"/>
      <c r="AF1028" s="126"/>
      <c r="AG1028" s="126"/>
    </row>
    <row r="1029" spans="1:33" s="52" customFormat="1" x14ac:dyDescent="0.25">
      <c r="A1029" s="514"/>
      <c r="B1029" s="511"/>
      <c r="C1029" s="517"/>
      <c r="D1029" s="577"/>
      <c r="E1029" s="520"/>
      <c r="F1029" s="134" t="s">
        <v>1128</v>
      </c>
      <c r="G1029" s="84"/>
      <c r="H1029" s="133"/>
      <c r="I1029" s="133"/>
      <c r="J1029" s="133"/>
      <c r="K1029" s="133"/>
      <c r="L1029" s="133"/>
      <c r="M1029" s="133"/>
      <c r="N1029" s="133"/>
      <c r="O1029" s="133"/>
      <c r="P1029" s="133"/>
      <c r="Q1029" s="133"/>
      <c r="R1029" s="133"/>
      <c r="S1029" s="133">
        <v>33619.68</v>
      </c>
      <c r="T1029" s="133"/>
      <c r="U1029" s="133"/>
      <c r="V1029" s="133"/>
      <c r="W1029" s="133"/>
      <c r="X1029" s="133"/>
      <c r="Y1029" s="133"/>
      <c r="Z1029" s="133"/>
      <c r="AA1029" s="133">
        <v>33619.68</v>
      </c>
      <c r="AB1029" s="175"/>
      <c r="AC1029" s="136"/>
      <c r="AD1029" s="137"/>
      <c r="AE1029" s="136"/>
      <c r="AF1029" s="126"/>
      <c r="AG1029" s="126"/>
    </row>
    <row r="1030" spans="1:33" s="52" customFormat="1" x14ac:dyDescent="0.25">
      <c r="A1030" s="514"/>
      <c r="B1030" s="511"/>
      <c r="C1030" s="517"/>
      <c r="D1030" s="577"/>
      <c r="E1030" s="520"/>
      <c r="F1030" s="134" t="s">
        <v>81</v>
      </c>
      <c r="G1030" s="84"/>
      <c r="H1030" s="133"/>
      <c r="I1030" s="133"/>
      <c r="J1030" s="133"/>
      <c r="K1030" s="133"/>
      <c r="L1030" s="133"/>
      <c r="M1030" s="133"/>
      <c r="N1030" s="133"/>
      <c r="O1030" s="133"/>
      <c r="P1030" s="133"/>
      <c r="Q1030" s="133"/>
      <c r="R1030" s="133"/>
      <c r="S1030" s="133">
        <v>378959.75</v>
      </c>
      <c r="T1030" s="133"/>
      <c r="U1030" s="133"/>
      <c r="V1030" s="133"/>
      <c r="W1030" s="133"/>
      <c r="X1030" s="133"/>
      <c r="Y1030" s="133"/>
      <c r="Z1030" s="133"/>
      <c r="AA1030" s="133">
        <v>378959.75</v>
      </c>
      <c r="AB1030" s="175"/>
      <c r="AC1030" s="136"/>
      <c r="AD1030" s="137"/>
      <c r="AE1030" s="136"/>
      <c r="AF1030" s="126"/>
      <c r="AG1030" s="126"/>
    </row>
    <row r="1031" spans="1:33" s="52" customFormat="1" x14ac:dyDescent="0.25">
      <c r="A1031" s="514"/>
      <c r="B1031" s="511"/>
      <c r="C1031" s="517"/>
      <c r="D1031" s="577"/>
      <c r="E1031" s="520"/>
      <c r="F1031" s="134" t="s">
        <v>1130</v>
      </c>
      <c r="G1031" s="84"/>
      <c r="H1031" s="133"/>
      <c r="I1031" s="133"/>
      <c r="J1031" s="133"/>
      <c r="K1031" s="133"/>
      <c r="L1031" s="133"/>
      <c r="M1031" s="133"/>
      <c r="N1031" s="133"/>
      <c r="O1031" s="133"/>
      <c r="P1031" s="133"/>
      <c r="Q1031" s="133"/>
      <c r="R1031" s="133"/>
      <c r="S1031" s="133"/>
      <c r="T1031" s="133">
        <v>15300.49</v>
      </c>
      <c r="U1031" s="133"/>
      <c r="V1031" s="133"/>
      <c r="W1031" s="133"/>
      <c r="X1031" s="133"/>
      <c r="Y1031" s="133"/>
      <c r="Z1031" s="133"/>
      <c r="AA1031" s="133">
        <v>15300.49</v>
      </c>
      <c r="AB1031" s="175"/>
      <c r="AC1031" s="136"/>
      <c r="AD1031" s="137"/>
      <c r="AE1031" s="136"/>
      <c r="AF1031" s="126"/>
      <c r="AG1031" s="126"/>
    </row>
    <row r="1032" spans="1:33" s="52" customFormat="1" x14ac:dyDescent="0.25">
      <c r="A1032" s="177"/>
      <c r="B1032" s="105"/>
      <c r="C1032" s="80"/>
      <c r="D1032" s="284"/>
      <c r="E1032" s="33"/>
      <c r="F1032" s="282" t="s">
        <v>228</v>
      </c>
      <c r="G1032" s="84"/>
      <c r="H1032" s="133"/>
      <c r="I1032" s="133"/>
      <c r="J1032" s="133"/>
      <c r="K1032" s="133"/>
      <c r="L1032" s="133"/>
      <c r="M1032" s="133"/>
      <c r="N1032" s="133"/>
      <c r="O1032" s="133"/>
      <c r="P1032" s="133"/>
      <c r="Q1032" s="133"/>
      <c r="R1032" s="133">
        <v>20000</v>
      </c>
      <c r="S1032" s="133"/>
      <c r="T1032" s="133"/>
      <c r="U1032" s="133"/>
      <c r="V1032" s="133"/>
      <c r="W1032" s="133"/>
      <c r="X1032" s="133"/>
      <c r="Y1032" s="133"/>
      <c r="Z1032" s="133"/>
      <c r="AA1032" s="133">
        <v>20000</v>
      </c>
      <c r="AB1032" s="175"/>
      <c r="AC1032" s="136"/>
      <c r="AD1032" s="137"/>
      <c r="AE1032" s="136"/>
      <c r="AF1032" s="126"/>
      <c r="AG1032" s="126"/>
    </row>
    <row r="1033" spans="1:33" s="52" customFormat="1" x14ac:dyDescent="0.25">
      <c r="A1033" s="177"/>
      <c r="B1033" s="105"/>
      <c r="C1033" s="80"/>
      <c r="D1033" s="284"/>
      <c r="E1033" s="33"/>
      <c r="F1033" s="282" t="s">
        <v>1299</v>
      </c>
      <c r="G1033" s="84"/>
      <c r="H1033" s="133"/>
      <c r="I1033" s="133"/>
      <c r="J1033" s="133"/>
      <c r="K1033" s="133"/>
      <c r="L1033" s="133"/>
      <c r="M1033" s="133"/>
      <c r="N1033" s="133"/>
      <c r="O1033" s="133"/>
      <c r="P1033" s="133"/>
      <c r="Q1033" s="133"/>
      <c r="R1033" s="133"/>
      <c r="S1033" s="133">
        <v>15300.49</v>
      </c>
      <c r="T1033" s="133"/>
      <c r="U1033" s="133"/>
      <c r="V1033" s="133"/>
      <c r="W1033" s="133"/>
      <c r="X1033" s="133"/>
      <c r="Y1033" s="133"/>
      <c r="Z1033" s="133"/>
      <c r="AA1033" s="133">
        <v>15300.49</v>
      </c>
      <c r="AB1033" s="175"/>
      <c r="AC1033" s="136"/>
      <c r="AD1033" s="137"/>
      <c r="AE1033" s="136"/>
      <c r="AF1033" s="126"/>
      <c r="AG1033" s="126"/>
    </row>
    <row r="1034" spans="1:33" s="52" customFormat="1" x14ac:dyDescent="0.25">
      <c r="A1034" s="177"/>
      <c r="B1034" s="105"/>
      <c r="C1034" s="80"/>
      <c r="D1034" s="284"/>
      <c r="E1034" s="33"/>
      <c r="F1034" s="282" t="s">
        <v>54</v>
      </c>
      <c r="G1034" s="84"/>
      <c r="H1034" s="133"/>
      <c r="I1034" s="133"/>
      <c r="J1034" s="133"/>
      <c r="K1034" s="133"/>
      <c r="L1034" s="133"/>
      <c r="M1034" s="133"/>
      <c r="N1034" s="133"/>
      <c r="O1034" s="133"/>
      <c r="P1034" s="133"/>
      <c r="Q1034" s="133"/>
      <c r="R1034" s="133"/>
      <c r="S1034" s="133"/>
      <c r="T1034" s="133">
        <v>28000</v>
      </c>
      <c r="U1034" s="133"/>
      <c r="V1034" s="133"/>
      <c r="W1034" s="133"/>
      <c r="X1034" s="133"/>
      <c r="Y1034" s="133"/>
      <c r="Z1034" s="133"/>
      <c r="AA1034" s="133">
        <v>28000</v>
      </c>
      <c r="AB1034" s="175"/>
      <c r="AC1034" s="136"/>
      <c r="AD1034" s="137"/>
      <c r="AE1034" s="136"/>
      <c r="AF1034" s="126"/>
      <c r="AG1034" s="126"/>
    </row>
    <row r="1035" spans="1:33" s="52" customFormat="1" x14ac:dyDescent="0.25">
      <c r="A1035" s="159"/>
      <c r="B1035" s="293" t="s">
        <v>16</v>
      </c>
      <c r="C1035" s="281"/>
      <c r="D1035" s="24"/>
      <c r="E1035" s="24"/>
      <c r="F1035" s="184"/>
      <c r="G1035" s="143"/>
      <c r="H1035" s="143"/>
      <c r="I1035" s="143"/>
      <c r="J1035" s="143"/>
      <c r="K1035" s="143"/>
      <c r="L1035" s="143"/>
      <c r="M1035" s="143"/>
      <c r="N1035" s="143"/>
      <c r="O1035" s="143"/>
      <c r="P1035" s="143"/>
      <c r="Q1035" s="143"/>
      <c r="R1035" s="143"/>
      <c r="S1035" s="143"/>
      <c r="T1035" s="143"/>
      <c r="U1035" s="143"/>
      <c r="V1035" s="143"/>
      <c r="W1035" s="143"/>
      <c r="X1035" s="143"/>
      <c r="Y1035" s="143"/>
      <c r="Z1035" s="143"/>
      <c r="AA1035" s="144">
        <f>SUM(AA1026:AA1034)</f>
        <v>1566328.0599999998</v>
      </c>
      <c r="AB1035" s="145">
        <f>AA1035/E1026</f>
        <v>0.99999999999999989</v>
      </c>
      <c r="AC1035" s="136"/>
      <c r="AD1035" s="137"/>
      <c r="AE1035" s="136"/>
      <c r="AF1035" s="126"/>
      <c r="AG1035" s="126"/>
    </row>
    <row r="1036" spans="1:33" s="52" customFormat="1" ht="15" customHeight="1" x14ac:dyDescent="0.25">
      <c r="A1036" s="513">
        <v>118</v>
      </c>
      <c r="B1036" s="510" t="s">
        <v>422</v>
      </c>
      <c r="C1036" s="516" t="s">
        <v>419</v>
      </c>
      <c r="D1036" s="545" t="s">
        <v>1185</v>
      </c>
      <c r="E1036" s="519">
        <v>1534103.27</v>
      </c>
      <c r="F1036" s="294" t="s">
        <v>990</v>
      </c>
      <c r="G1036" s="79"/>
      <c r="H1036" s="79"/>
      <c r="I1036" s="79"/>
      <c r="J1036" s="79"/>
      <c r="K1036" s="79"/>
      <c r="L1036" s="79"/>
      <c r="M1036" s="79"/>
      <c r="N1036" s="79">
        <v>450000.44</v>
      </c>
      <c r="O1036" s="79"/>
      <c r="P1036" s="79"/>
      <c r="Q1036" s="79"/>
      <c r="R1036" s="79"/>
      <c r="S1036" s="79"/>
      <c r="T1036" s="79"/>
      <c r="U1036" s="79"/>
      <c r="V1036" s="79"/>
      <c r="W1036" s="79"/>
      <c r="X1036" s="79"/>
      <c r="Y1036" s="79"/>
      <c r="Z1036" s="79"/>
      <c r="AA1036" s="261">
        <f>N1036+M1036+L1036+K1036+J1036+I1036+H1036+G1036</f>
        <v>450000.44</v>
      </c>
      <c r="AB1036" s="175"/>
      <c r="AC1036" s="136"/>
      <c r="AD1036" s="137"/>
      <c r="AE1036" s="136"/>
      <c r="AF1036" s="126"/>
      <c r="AG1036" s="126"/>
    </row>
    <row r="1037" spans="1:33" s="52" customFormat="1" x14ac:dyDescent="0.25">
      <c r="A1037" s="514"/>
      <c r="B1037" s="511"/>
      <c r="C1037" s="517"/>
      <c r="D1037" s="612"/>
      <c r="E1037" s="520"/>
      <c r="F1037" s="294" t="s">
        <v>1079</v>
      </c>
      <c r="G1037" s="79"/>
      <c r="H1037" s="79"/>
      <c r="I1037" s="79"/>
      <c r="J1037" s="79"/>
      <c r="K1037" s="79"/>
      <c r="L1037" s="79"/>
      <c r="M1037" s="79"/>
      <c r="N1037" s="79"/>
      <c r="O1037" s="79"/>
      <c r="P1037" s="79"/>
      <c r="Q1037" s="79"/>
      <c r="R1037" s="79"/>
      <c r="S1037" s="79">
        <v>169747</v>
      </c>
      <c r="T1037" s="79"/>
      <c r="U1037" s="79"/>
      <c r="V1037" s="79"/>
      <c r="W1037" s="79"/>
      <c r="X1037" s="79"/>
      <c r="Y1037" s="79"/>
      <c r="Z1037" s="79"/>
      <c r="AA1037" s="261">
        <v>169747</v>
      </c>
      <c r="AB1037" s="175"/>
      <c r="AC1037" s="136"/>
      <c r="AD1037" s="137"/>
      <c r="AE1037" s="136"/>
      <c r="AF1037" s="126"/>
      <c r="AG1037" s="126"/>
    </row>
    <row r="1038" spans="1:33" s="52" customFormat="1" x14ac:dyDescent="0.25">
      <c r="A1038" s="514"/>
      <c r="B1038" s="511"/>
      <c r="C1038" s="517"/>
      <c r="D1038" s="612"/>
      <c r="E1038" s="520"/>
      <c r="F1038" s="294" t="s">
        <v>1080</v>
      </c>
      <c r="G1038" s="79"/>
      <c r="H1038" s="79"/>
      <c r="I1038" s="79"/>
      <c r="J1038" s="79"/>
      <c r="K1038" s="79"/>
      <c r="L1038" s="79"/>
      <c r="M1038" s="79"/>
      <c r="N1038" s="79"/>
      <c r="O1038" s="79"/>
      <c r="P1038" s="79"/>
      <c r="Q1038" s="79"/>
      <c r="R1038" s="79">
        <v>326066.27</v>
      </c>
      <c r="S1038" s="79"/>
      <c r="T1038" s="79"/>
      <c r="U1038" s="79"/>
      <c r="V1038" s="79"/>
      <c r="W1038" s="79"/>
      <c r="X1038" s="79"/>
      <c r="Y1038" s="79"/>
      <c r="Z1038" s="79"/>
      <c r="AA1038" s="261">
        <v>326066.27</v>
      </c>
      <c r="AB1038" s="175"/>
      <c r="AC1038" s="136"/>
      <c r="AD1038" s="137"/>
      <c r="AE1038" s="136"/>
      <c r="AF1038" s="126"/>
      <c r="AG1038" s="126"/>
    </row>
    <row r="1039" spans="1:33" s="52" customFormat="1" x14ac:dyDescent="0.25">
      <c r="A1039" s="514"/>
      <c r="B1039" s="511"/>
      <c r="C1039" s="517"/>
      <c r="D1039" s="612"/>
      <c r="E1039" s="520"/>
      <c r="F1039" s="294" t="s">
        <v>1081</v>
      </c>
      <c r="G1039" s="79"/>
      <c r="H1039" s="79"/>
      <c r="I1039" s="79"/>
      <c r="J1039" s="79"/>
      <c r="K1039" s="79"/>
      <c r="L1039" s="79"/>
      <c r="M1039" s="79"/>
      <c r="N1039" s="79"/>
      <c r="O1039" s="79"/>
      <c r="P1039" s="79"/>
      <c r="Q1039" s="79">
        <v>430311.17</v>
      </c>
      <c r="R1039" s="79"/>
      <c r="S1039" s="79"/>
      <c r="T1039" s="79"/>
      <c r="U1039" s="79"/>
      <c r="V1039" s="79"/>
      <c r="W1039" s="79"/>
      <c r="X1039" s="79"/>
      <c r="Y1039" s="79"/>
      <c r="Z1039" s="79"/>
      <c r="AA1039" s="261">
        <v>430311.17</v>
      </c>
      <c r="AB1039" s="175"/>
      <c r="AC1039" s="136"/>
      <c r="AD1039" s="137"/>
      <c r="AE1039" s="136"/>
      <c r="AF1039" s="126"/>
      <c r="AG1039" s="126"/>
    </row>
    <row r="1040" spans="1:33" s="52" customFormat="1" x14ac:dyDescent="0.25">
      <c r="A1040" s="515"/>
      <c r="B1040" s="512"/>
      <c r="C1040" s="518"/>
      <c r="D1040" s="612"/>
      <c r="E1040" s="521"/>
      <c r="F1040" s="294" t="s">
        <v>1082</v>
      </c>
      <c r="G1040" s="79"/>
      <c r="H1040" s="79"/>
      <c r="I1040" s="79"/>
      <c r="J1040" s="79"/>
      <c r="K1040" s="79"/>
      <c r="L1040" s="79"/>
      <c r="M1040" s="79"/>
      <c r="N1040" s="79"/>
      <c r="O1040" s="79"/>
      <c r="P1040" s="79"/>
      <c r="Q1040" s="79"/>
      <c r="R1040" s="79"/>
      <c r="S1040" s="79"/>
      <c r="T1040" s="79">
        <v>157978.22</v>
      </c>
      <c r="U1040" s="79"/>
      <c r="V1040" s="79"/>
      <c r="W1040" s="79"/>
      <c r="X1040" s="79"/>
      <c r="Y1040" s="79"/>
      <c r="Z1040" s="79"/>
      <c r="AA1040" s="261">
        <v>157978.22</v>
      </c>
      <c r="AB1040" s="175"/>
      <c r="AC1040" s="136"/>
      <c r="AD1040" s="137"/>
      <c r="AE1040" s="136"/>
      <c r="AF1040" s="126"/>
      <c r="AG1040" s="126"/>
    </row>
    <row r="1041" spans="1:33" s="52" customFormat="1" x14ac:dyDescent="0.25">
      <c r="A1041" s="179"/>
      <c r="B1041" s="180" t="s">
        <v>16</v>
      </c>
      <c r="C1041" s="23"/>
      <c r="D1041" s="25"/>
      <c r="E1041" s="25"/>
      <c r="F1041" s="184"/>
      <c r="G1041" s="143"/>
      <c r="H1041" s="143"/>
      <c r="I1041" s="143"/>
      <c r="J1041" s="143"/>
      <c r="K1041" s="143"/>
      <c r="L1041" s="143"/>
      <c r="M1041" s="143"/>
      <c r="N1041" s="143"/>
      <c r="O1041" s="143"/>
      <c r="P1041" s="143"/>
      <c r="Q1041" s="143"/>
      <c r="R1041" s="143"/>
      <c r="S1041" s="143"/>
      <c r="T1041" s="143"/>
      <c r="U1041" s="143"/>
      <c r="V1041" s="143"/>
      <c r="W1041" s="143"/>
      <c r="X1041" s="143"/>
      <c r="Y1041" s="143"/>
      <c r="Z1041" s="143"/>
      <c r="AA1041" s="144">
        <f>SUM(AA1036:AA1040)</f>
        <v>1534103.0999999999</v>
      </c>
      <c r="AB1041" s="145">
        <f>AA1041/E1036</f>
        <v>0.99999988918607796</v>
      </c>
      <c r="AC1041" s="136"/>
      <c r="AD1041" s="137"/>
      <c r="AE1041" s="136"/>
      <c r="AF1041" s="126"/>
      <c r="AG1041" s="126"/>
    </row>
    <row r="1042" spans="1:33" s="52" customFormat="1" ht="15" customHeight="1" x14ac:dyDescent="0.25">
      <c r="A1042" s="573">
        <v>119</v>
      </c>
      <c r="B1042" s="616" t="s">
        <v>424</v>
      </c>
      <c r="C1042" s="612" t="s">
        <v>425</v>
      </c>
      <c r="D1042" s="545" t="s">
        <v>830</v>
      </c>
      <c r="E1042" s="648">
        <v>3235640</v>
      </c>
      <c r="F1042" s="132" t="s">
        <v>423</v>
      </c>
      <c r="G1042" s="261">
        <v>781300</v>
      </c>
      <c r="H1042" s="261"/>
      <c r="I1042" s="261"/>
      <c r="J1042" s="261"/>
      <c r="K1042" s="261"/>
      <c r="L1042" s="261"/>
      <c r="M1042" s="261"/>
      <c r="N1042" s="261"/>
      <c r="O1042" s="261">
        <v>149659</v>
      </c>
      <c r="P1042" s="261"/>
      <c r="Q1042" s="261"/>
      <c r="R1042" s="261"/>
      <c r="S1042" s="261"/>
      <c r="T1042" s="261"/>
      <c r="U1042" s="261"/>
      <c r="V1042" s="261"/>
      <c r="W1042" s="261"/>
      <c r="X1042" s="261"/>
      <c r="Y1042" s="261"/>
      <c r="Z1042" s="261"/>
      <c r="AA1042" s="261">
        <f>SUM(G1042:N1042)</f>
        <v>781300</v>
      </c>
      <c r="AB1042" s="175"/>
      <c r="AC1042" s="136">
        <v>18</v>
      </c>
      <c r="AD1042" s="137">
        <v>847636</v>
      </c>
      <c r="AE1042" s="136" t="s">
        <v>1567</v>
      </c>
      <c r="AF1042" s="126"/>
      <c r="AG1042" s="126"/>
    </row>
    <row r="1043" spans="1:33" s="52" customFormat="1" x14ac:dyDescent="0.25">
      <c r="A1043" s="573"/>
      <c r="B1043" s="616"/>
      <c r="C1043" s="612"/>
      <c r="D1043" s="545"/>
      <c r="E1043" s="648"/>
      <c r="F1043" s="132" t="s">
        <v>112</v>
      </c>
      <c r="G1043" s="261"/>
      <c r="H1043" s="261"/>
      <c r="I1043" s="261"/>
      <c r="J1043" s="261">
        <v>60150</v>
      </c>
      <c r="K1043" s="261"/>
      <c r="L1043" s="261"/>
      <c r="M1043" s="261"/>
      <c r="N1043" s="261"/>
      <c r="O1043" s="261"/>
      <c r="P1043" s="261"/>
      <c r="Q1043" s="261"/>
      <c r="R1043" s="261"/>
      <c r="S1043" s="261"/>
      <c r="T1043" s="261"/>
      <c r="U1043" s="261"/>
      <c r="V1043" s="261"/>
      <c r="W1043" s="261"/>
      <c r="X1043" s="261"/>
      <c r="Y1043" s="261"/>
      <c r="Z1043" s="261"/>
      <c r="AA1043" s="261">
        <f t="shared" ref="AA1043:AA1052" si="16">SUM(G1043:N1043)</f>
        <v>60150</v>
      </c>
      <c r="AB1043" s="175"/>
      <c r="AC1043" s="136">
        <v>2</v>
      </c>
      <c r="AD1043" s="137">
        <v>60000</v>
      </c>
      <c r="AE1043" s="136"/>
      <c r="AF1043" s="126"/>
      <c r="AG1043" s="126"/>
    </row>
    <row r="1044" spans="1:33" s="52" customFormat="1" x14ac:dyDescent="0.25">
      <c r="A1044" s="573"/>
      <c r="B1044" s="616"/>
      <c r="C1044" s="612"/>
      <c r="D1044" s="545"/>
      <c r="E1044" s="648"/>
      <c r="F1044" s="132" t="s">
        <v>55</v>
      </c>
      <c r="G1044" s="261"/>
      <c r="H1044" s="261">
        <v>360550</v>
      </c>
      <c r="I1044" s="261"/>
      <c r="J1044" s="261"/>
      <c r="K1044" s="261"/>
      <c r="L1044" s="261"/>
      <c r="M1044" s="261"/>
      <c r="N1044" s="261"/>
      <c r="O1044" s="261"/>
      <c r="P1044" s="261"/>
      <c r="Q1044" s="261"/>
      <c r="R1044" s="261"/>
      <c r="S1044" s="261">
        <v>197285</v>
      </c>
      <c r="T1044" s="261"/>
      <c r="U1044" s="261"/>
      <c r="V1044" s="261"/>
      <c r="W1044" s="261"/>
      <c r="X1044" s="261"/>
      <c r="Y1044" s="261"/>
      <c r="Z1044" s="261"/>
      <c r="AA1044" s="261">
        <f t="shared" si="16"/>
        <v>360550</v>
      </c>
      <c r="AB1044" s="175"/>
      <c r="AC1044" s="136">
        <v>1</v>
      </c>
      <c r="AD1044" s="137">
        <v>163265</v>
      </c>
      <c r="AE1044" s="136"/>
      <c r="AF1044" s="126"/>
      <c r="AG1044" s="126"/>
    </row>
    <row r="1045" spans="1:33" s="52" customFormat="1" x14ac:dyDescent="0.25">
      <c r="A1045" s="573"/>
      <c r="B1045" s="616"/>
      <c r="C1045" s="612"/>
      <c r="D1045" s="545"/>
      <c r="E1045" s="648"/>
      <c r="F1045" s="132" t="s">
        <v>107</v>
      </c>
      <c r="G1045" s="261"/>
      <c r="H1045" s="261"/>
      <c r="I1045" s="261">
        <v>30000</v>
      </c>
      <c r="J1045" s="261"/>
      <c r="K1045" s="261"/>
      <c r="L1045" s="261"/>
      <c r="M1045" s="261"/>
      <c r="N1045" s="261"/>
      <c r="O1045" s="261"/>
      <c r="P1045" s="261"/>
      <c r="Q1045" s="261"/>
      <c r="R1045" s="261">
        <v>30000</v>
      </c>
      <c r="S1045" s="261"/>
      <c r="T1045" s="261"/>
      <c r="U1045" s="261"/>
      <c r="V1045" s="261"/>
      <c r="W1045" s="261"/>
      <c r="X1045" s="261"/>
      <c r="Y1045" s="261"/>
      <c r="Z1045" s="261"/>
      <c r="AA1045" s="261">
        <f t="shared" si="16"/>
        <v>30000</v>
      </c>
      <c r="AB1045" s="175"/>
      <c r="AC1045" s="136"/>
      <c r="AD1045" s="137"/>
      <c r="AE1045" s="136"/>
      <c r="AF1045" s="126"/>
      <c r="AG1045" s="126"/>
    </row>
    <row r="1046" spans="1:33" s="52" customFormat="1" x14ac:dyDescent="0.25">
      <c r="A1046" s="573"/>
      <c r="B1046" s="616"/>
      <c r="C1046" s="612"/>
      <c r="D1046" s="545"/>
      <c r="E1046" s="648"/>
      <c r="F1046" s="132" t="s">
        <v>82</v>
      </c>
      <c r="G1046" s="261"/>
      <c r="H1046" s="261"/>
      <c r="I1046" s="261">
        <v>240000</v>
      </c>
      <c r="J1046" s="261"/>
      <c r="K1046" s="261"/>
      <c r="L1046" s="261"/>
      <c r="M1046" s="261"/>
      <c r="N1046" s="261"/>
      <c r="O1046" s="261"/>
      <c r="P1046" s="261">
        <v>200000</v>
      </c>
      <c r="Q1046" s="261"/>
      <c r="R1046" s="261"/>
      <c r="S1046" s="261"/>
      <c r="T1046" s="261"/>
      <c r="U1046" s="261"/>
      <c r="V1046" s="261"/>
      <c r="W1046" s="261"/>
      <c r="X1046" s="261"/>
      <c r="Y1046" s="261"/>
      <c r="Z1046" s="261"/>
      <c r="AA1046" s="261">
        <f t="shared" si="16"/>
        <v>240000</v>
      </c>
      <c r="AB1046" s="175"/>
      <c r="AC1046" s="136">
        <v>1</v>
      </c>
      <c r="AD1046" s="137">
        <v>40000</v>
      </c>
      <c r="AE1046" s="136"/>
      <c r="AF1046" s="126"/>
      <c r="AG1046" s="126"/>
    </row>
    <row r="1047" spans="1:33" s="52" customFormat="1" x14ac:dyDescent="0.25">
      <c r="A1047" s="573"/>
      <c r="B1047" s="616"/>
      <c r="C1047" s="612"/>
      <c r="D1047" s="545"/>
      <c r="E1047" s="648"/>
      <c r="F1047" s="132" t="s">
        <v>35</v>
      </c>
      <c r="G1047" s="261"/>
      <c r="H1047" s="261"/>
      <c r="I1047" s="261"/>
      <c r="J1047" s="261"/>
      <c r="K1047" s="261"/>
      <c r="L1047" s="261"/>
      <c r="M1047" s="261"/>
      <c r="N1047" s="261"/>
      <c r="O1047" s="261"/>
      <c r="P1047" s="261"/>
      <c r="Q1047" s="261"/>
      <c r="R1047" s="261"/>
      <c r="S1047" s="261"/>
      <c r="T1047" s="261">
        <v>210350</v>
      </c>
      <c r="U1047" s="261"/>
      <c r="V1047" s="261"/>
      <c r="W1047" s="261"/>
      <c r="X1047" s="261"/>
      <c r="Y1047" s="261"/>
      <c r="Z1047" s="261"/>
      <c r="AA1047" s="261">
        <v>210350</v>
      </c>
      <c r="AB1047" s="175"/>
      <c r="AC1047" s="136">
        <v>0</v>
      </c>
      <c r="AD1047" s="137">
        <v>0</v>
      </c>
      <c r="AE1047" s="136"/>
      <c r="AF1047" s="126"/>
      <c r="AG1047" s="126"/>
    </row>
    <row r="1048" spans="1:33" s="52" customFormat="1" x14ac:dyDescent="0.25">
      <c r="A1048" s="573"/>
      <c r="B1048" s="616"/>
      <c r="C1048" s="612"/>
      <c r="D1048" s="545"/>
      <c r="E1048" s="648"/>
      <c r="F1048" s="132" t="s">
        <v>51</v>
      </c>
      <c r="G1048" s="261"/>
      <c r="H1048" s="261"/>
      <c r="I1048" s="261"/>
      <c r="J1048" s="261">
        <v>200000</v>
      </c>
      <c r="K1048" s="261"/>
      <c r="L1048" s="261"/>
      <c r="M1048" s="261"/>
      <c r="N1048" s="261"/>
      <c r="O1048" s="261"/>
      <c r="P1048" s="261">
        <v>40000</v>
      </c>
      <c r="Q1048" s="261"/>
      <c r="R1048" s="261"/>
      <c r="S1048" s="261"/>
      <c r="T1048" s="261"/>
      <c r="U1048" s="261"/>
      <c r="V1048" s="261"/>
      <c r="W1048" s="261"/>
      <c r="X1048" s="261"/>
      <c r="Y1048" s="261"/>
      <c r="Z1048" s="261"/>
      <c r="AA1048" s="261">
        <f t="shared" si="16"/>
        <v>200000</v>
      </c>
      <c r="AB1048" s="175"/>
      <c r="AC1048" s="136">
        <v>6</v>
      </c>
      <c r="AD1048" s="137">
        <v>240000</v>
      </c>
      <c r="AE1048" s="136" t="s">
        <v>1568</v>
      </c>
      <c r="AF1048" s="126"/>
      <c r="AG1048" s="126"/>
    </row>
    <row r="1049" spans="1:33" s="52" customFormat="1" x14ac:dyDescent="0.25">
      <c r="A1049" s="573"/>
      <c r="B1049" s="616"/>
      <c r="C1049" s="612"/>
      <c r="D1049" s="545"/>
      <c r="E1049" s="648"/>
      <c r="F1049" s="132" t="s">
        <v>81</v>
      </c>
      <c r="G1049" s="261"/>
      <c r="H1049" s="261"/>
      <c r="I1049" s="261"/>
      <c r="J1049" s="261">
        <v>401340</v>
      </c>
      <c r="K1049" s="261"/>
      <c r="L1049" s="261"/>
      <c r="M1049" s="261"/>
      <c r="N1049" s="261"/>
      <c r="O1049" s="261"/>
      <c r="P1049" s="261"/>
      <c r="Q1049" s="261">
        <v>79676</v>
      </c>
      <c r="R1049" s="261"/>
      <c r="S1049" s="261"/>
      <c r="T1049" s="261"/>
      <c r="U1049" s="261"/>
      <c r="V1049" s="261"/>
      <c r="W1049" s="261"/>
      <c r="X1049" s="261"/>
      <c r="Y1049" s="261"/>
      <c r="Z1049" s="261"/>
      <c r="AA1049" s="261">
        <f t="shared" si="16"/>
        <v>401340</v>
      </c>
      <c r="AB1049" s="175"/>
      <c r="AC1049" s="136">
        <v>10</v>
      </c>
      <c r="AD1049" s="137">
        <v>281664</v>
      </c>
      <c r="AE1049" s="136" t="s">
        <v>1569</v>
      </c>
      <c r="AF1049" s="126"/>
      <c r="AG1049" s="126"/>
    </row>
    <row r="1050" spans="1:33" s="52" customFormat="1" x14ac:dyDescent="0.25">
      <c r="A1050" s="573"/>
      <c r="B1050" s="616"/>
      <c r="C1050" s="612"/>
      <c r="D1050" s="545"/>
      <c r="E1050" s="648"/>
      <c r="F1050" s="132" t="s">
        <v>213</v>
      </c>
      <c r="G1050" s="261"/>
      <c r="H1050" s="261"/>
      <c r="I1050" s="261"/>
      <c r="J1050" s="261"/>
      <c r="K1050" s="261"/>
      <c r="L1050" s="261"/>
      <c r="M1050" s="261"/>
      <c r="N1050" s="261"/>
      <c r="O1050" s="261">
        <v>314750</v>
      </c>
      <c r="P1050" s="261"/>
      <c r="Q1050" s="261"/>
      <c r="R1050" s="261"/>
      <c r="S1050" s="261"/>
      <c r="T1050" s="261"/>
      <c r="U1050" s="261"/>
      <c r="V1050" s="261"/>
      <c r="W1050" s="261"/>
      <c r="X1050" s="261"/>
      <c r="Y1050" s="261"/>
      <c r="Z1050" s="261"/>
      <c r="AA1050" s="261">
        <v>314750</v>
      </c>
      <c r="AB1050" s="175"/>
      <c r="AC1050" s="136"/>
      <c r="AD1050" s="137"/>
      <c r="AE1050" s="136"/>
      <c r="AF1050" s="126"/>
      <c r="AG1050" s="126"/>
    </row>
    <row r="1051" spans="1:33" s="52" customFormat="1" x14ac:dyDescent="0.25">
      <c r="A1051" s="573"/>
      <c r="B1051" s="616"/>
      <c r="C1051" s="612"/>
      <c r="D1051" s="545"/>
      <c r="E1051" s="648"/>
      <c r="F1051" s="132" t="s">
        <v>108</v>
      </c>
      <c r="G1051" s="261"/>
      <c r="H1051" s="261"/>
      <c r="I1051" s="261"/>
      <c r="J1051" s="261"/>
      <c r="K1051" s="261"/>
      <c r="L1051" s="261"/>
      <c r="M1051" s="261"/>
      <c r="N1051" s="261"/>
      <c r="O1051" s="261"/>
      <c r="P1051" s="261"/>
      <c r="Q1051" s="261">
        <v>240400</v>
      </c>
      <c r="R1051" s="261"/>
      <c r="S1051" s="261"/>
      <c r="T1051" s="261"/>
      <c r="U1051" s="261"/>
      <c r="V1051" s="261"/>
      <c r="W1051" s="261"/>
      <c r="X1051" s="261"/>
      <c r="Y1051" s="261"/>
      <c r="Z1051" s="261"/>
      <c r="AA1051" s="261">
        <v>240400</v>
      </c>
      <c r="AB1051" s="175"/>
      <c r="AC1051" s="136"/>
      <c r="AD1051" s="137"/>
      <c r="AE1051" s="136"/>
      <c r="AF1051" s="126"/>
      <c r="AG1051" s="126"/>
    </row>
    <row r="1052" spans="1:33" s="52" customFormat="1" x14ac:dyDescent="0.25">
      <c r="A1052" s="573"/>
      <c r="B1052" s="616"/>
      <c r="C1052" s="612"/>
      <c r="D1052" s="545"/>
      <c r="E1052" s="648"/>
      <c r="F1052" s="135" t="s">
        <v>426</v>
      </c>
      <c r="G1052" s="261"/>
      <c r="H1052" s="261"/>
      <c r="I1052" s="261"/>
      <c r="J1052" s="261"/>
      <c r="K1052" s="261"/>
      <c r="L1052" s="261"/>
      <c r="M1052" s="261">
        <v>230800</v>
      </c>
      <c r="N1052" s="261"/>
      <c r="O1052" s="261"/>
      <c r="P1052" s="261"/>
      <c r="Q1052" s="261"/>
      <c r="R1052" s="261"/>
      <c r="S1052" s="261"/>
      <c r="T1052" s="261"/>
      <c r="U1052" s="261"/>
      <c r="V1052" s="261"/>
      <c r="W1052" s="261"/>
      <c r="X1052" s="261"/>
      <c r="Y1052" s="261"/>
      <c r="Z1052" s="261"/>
      <c r="AA1052" s="261">
        <f t="shared" si="16"/>
        <v>230800</v>
      </c>
      <c r="AB1052" s="175"/>
      <c r="AC1052" s="136">
        <v>11</v>
      </c>
      <c r="AD1052" s="137">
        <v>103373</v>
      </c>
      <c r="AE1052" s="136"/>
      <c r="AF1052" s="126"/>
      <c r="AG1052" s="126"/>
    </row>
    <row r="1053" spans="1:33" s="52" customFormat="1" x14ac:dyDescent="0.25">
      <c r="A1053" s="181"/>
      <c r="B1053" s="182" t="s">
        <v>16</v>
      </c>
      <c r="C1053" s="183"/>
      <c r="D1053" s="82"/>
      <c r="E1053" s="82"/>
      <c r="F1053" s="184"/>
      <c r="G1053" s="144"/>
      <c r="H1053" s="144"/>
      <c r="I1053" s="144"/>
      <c r="J1053" s="144"/>
      <c r="K1053" s="144"/>
      <c r="L1053" s="144"/>
      <c r="M1053" s="144"/>
      <c r="N1053" s="144"/>
      <c r="O1053" s="144"/>
      <c r="P1053" s="144"/>
      <c r="Q1053" s="144"/>
      <c r="R1053" s="144"/>
      <c r="S1053" s="144"/>
      <c r="T1053" s="144"/>
      <c r="U1053" s="144"/>
      <c r="V1053" s="144"/>
      <c r="W1053" s="144"/>
      <c r="X1053" s="144"/>
      <c r="Y1053" s="144"/>
      <c r="Z1053" s="144"/>
      <c r="AA1053" s="144">
        <f>SUM(AA1042:AA1052)</f>
        <v>3069640</v>
      </c>
      <c r="AB1053" s="145">
        <f>AA1053/E1042</f>
        <v>0.94869639391279625</v>
      </c>
      <c r="AC1053" s="136"/>
      <c r="AD1053" s="137"/>
      <c r="AE1053" s="136"/>
      <c r="AF1053" s="126"/>
      <c r="AG1053" s="126"/>
    </row>
    <row r="1054" spans="1:33" s="52" customFormat="1" ht="30" customHeight="1" x14ac:dyDescent="0.25">
      <c r="A1054" s="513">
        <v>120</v>
      </c>
      <c r="B1054" s="510" t="s">
        <v>427</v>
      </c>
      <c r="C1054" s="516" t="s">
        <v>425</v>
      </c>
      <c r="D1054" s="522" t="s">
        <v>831</v>
      </c>
      <c r="E1054" s="519">
        <v>2045049.31</v>
      </c>
      <c r="F1054" s="186" t="s">
        <v>21</v>
      </c>
      <c r="G1054" s="79"/>
      <c r="H1054" s="79"/>
      <c r="I1054" s="79"/>
      <c r="J1054" s="79">
        <v>960240</v>
      </c>
      <c r="K1054" s="317"/>
      <c r="L1054" s="79"/>
      <c r="M1054" s="79"/>
      <c r="N1054" s="79"/>
      <c r="O1054" s="79"/>
      <c r="P1054" s="79"/>
      <c r="Q1054" s="79"/>
      <c r="R1054" s="79">
        <v>171395.57</v>
      </c>
      <c r="S1054" s="79"/>
      <c r="T1054" s="79"/>
      <c r="U1054" s="79"/>
      <c r="V1054" s="79"/>
      <c r="W1054" s="79"/>
      <c r="X1054" s="79"/>
      <c r="Y1054" s="79"/>
      <c r="Z1054" s="79"/>
      <c r="AA1054" s="261">
        <f>SUM(G1054:N1054)</f>
        <v>960240</v>
      </c>
      <c r="AB1054" s="175"/>
      <c r="AC1054" s="136">
        <v>12</v>
      </c>
      <c r="AD1054" s="137">
        <v>788844.43</v>
      </c>
      <c r="AE1054" s="136"/>
      <c r="AF1054" s="126"/>
      <c r="AG1054" s="126"/>
    </row>
    <row r="1055" spans="1:33" s="52" customFormat="1" x14ac:dyDescent="0.25">
      <c r="A1055" s="515"/>
      <c r="B1055" s="512"/>
      <c r="C1055" s="518"/>
      <c r="D1055" s="578"/>
      <c r="E1055" s="521"/>
      <c r="F1055" s="186" t="s">
        <v>428</v>
      </c>
      <c r="G1055" s="79"/>
      <c r="H1055" s="79"/>
      <c r="I1055" s="79"/>
      <c r="J1055" s="79">
        <v>100000</v>
      </c>
      <c r="K1055" s="317"/>
      <c r="L1055" s="79"/>
      <c r="M1055" s="79"/>
      <c r="N1055" s="79"/>
      <c r="O1055" s="79"/>
      <c r="P1055" s="79"/>
      <c r="Q1055" s="79">
        <v>40000</v>
      </c>
      <c r="R1055" s="79"/>
      <c r="S1055" s="79"/>
      <c r="T1055" s="79"/>
      <c r="U1055" s="79"/>
      <c r="V1055" s="79"/>
      <c r="W1055" s="79"/>
      <c r="X1055" s="79"/>
      <c r="Y1055" s="79"/>
      <c r="Z1055" s="79"/>
      <c r="AA1055" s="261">
        <f>SUM(G1055:N1055)</f>
        <v>100000</v>
      </c>
      <c r="AB1055" s="175"/>
      <c r="AC1055" s="136">
        <v>5</v>
      </c>
      <c r="AD1055" s="137">
        <v>100000</v>
      </c>
      <c r="AE1055" s="136"/>
      <c r="AF1055" s="126"/>
      <c r="AG1055" s="126"/>
    </row>
    <row r="1056" spans="1:33" s="52" customFormat="1" x14ac:dyDescent="0.25">
      <c r="A1056" s="177"/>
      <c r="B1056" s="105"/>
      <c r="C1056" s="80"/>
      <c r="D1056" s="284"/>
      <c r="E1056" s="33"/>
      <c r="F1056" s="186" t="s">
        <v>228</v>
      </c>
      <c r="G1056" s="79"/>
      <c r="H1056" s="79"/>
      <c r="I1056" s="79"/>
      <c r="J1056" s="79"/>
      <c r="K1056" s="317"/>
      <c r="L1056" s="79"/>
      <c r="M1056" s="79"/>
      <c r="N1056" s="79"/>
      <c r="O1056" s="79"/>
      <c r="P1056" s="79"/>
      <c r="Q1056" s="79">
        <v>136000</v>
      </c>
      <c r="R1056" s="79"/>
      <c r="S1056" s="79"/>
      <c r="T1056" s="79"/>
      <c r="U1056" s="79"/>
      <c r="V1056" s="79"/>
      <c r="W1056" s="79"/>
      <c r="X1056" s="79"/>
      <c r="Y1056" s="79"/>
      <c r="Z1056" s="79"/>
      <c r="AA1056" s="261">
        <v>136000</v>
      </c>
      <c r="AB1056" s="175"/>
      <c r="AC1056" s="136"/>
      <c r="AD1056" s="137"/>
      <c r="AE1056" s="136"/>
      <c r="AF1056" s="126"/>
      <c r="AG1056" s="126"/>
    </row>
    <row r="1057" spans="1:33" s="52" customFormat="1" x14ac:dyDescent="0.25">
      <c r="A1057" s="177"/>
      <c r="B1057" s="105"/>
      <c r="C1057" s="80"/>
      <c r="D1057" s="284"/>
      <c r="E1057" s="33"/>
      <c r="F1057" s="186" t="s">
        <v>1373</v>
      </c>
      <c r="G1057" s="79"/>
      <c r="H1057" s="79"/>
      <c r="I1057" s="79"/>
      <c r="J1057" s="79"/>
      <c r="K1057" s="317"/>
      <c r="L1057" s="79"/>
      <c r="M1057" s="79"/>
      <c r="N1057" s="79"/>
      <c r="O1057" s="79"/>
      <c r="P1057" s="79"/>
      <c r="Q1057" s="79">
        <v>273000</v>
      </c>
      <c r="R1057" s="79"/>
      <c r="S1057" s="79"/>
      <c r="T1057" s="79"/>
      <c r="U1057" s="79"/>
      <c r="V1057" s="79"/>
      <c r="W1057" s="79"/>
      <c r="X1057" s="79"/>
      <c r="Y1057" s="79"/>
      <c r="Z1057" s="79"/>
      <c r="AA1057" s="261">
        <v>273000</v>
      </c>
      <c r="AB1057" s="175"/>
      <c r="AC1057" s="136"/>
      <c r="AD1057" s="137"/>
      <c r="AE1057" s="136"/>
      <c r="AF1057" s="126"/>
      <c r="AG1057" s="126"/>
    </row>
    <row r="1058" spans="1:33" s="52" customFormat="1" x14ac:dyDescent="0.25">
      <c r="A1058" s="177"/>
      <c r="B1058" s="105"/>
      <c r="C1058" s="80"/>
      <c r="D1058" s="284"/>
      <c r="E1058" s="33"/>
      <c r="F1058" s="186" t="s">
        <v>1374</v>
      </c>
      <c r="G1058" s="79"/>
      <c r="H1058" s="79"/>
      <c r="I1058" s="79"/>
      <c r="J1058" s="79"/>
      <c r="K1058" s="317"/>
      <c r="L1058" s="79"/>
      <c r="M1058" s="79"/>
      <c r="N1058" s="79"/>
      <c r="O1058" s="79"/>
      <c r="P1058" s="79"/>
      <c r="Q1058" s="79">
        <v>234000</v>
      </c>
      <c r="R1058" s="79"/>
      <c r="S1058" s="79"/>
      <c r="T1058" s="79"/>
      <c r="U1058" s="79"/>
      <c r="V1058" s="79"/>
      <c r="W1058" s="79"/>
      <c r="X1058" s="79"/>
      <c r="Y1058" s="79"/>
      <c r="Z1058" s="79"/>
      <c r="AA1058" s="261">
        <v>234000</v>
      </c>
      <c r="AB1058" s="175"/>
      <c r="AC1058" s="136"/>
      <c r="AD1058" s="137"/>
      <c r="AE1058" s="136"/>
      <c r="AF1058" s="126"/>
      <c r="AG1058" s="126"/>
    </row>
    <row r="1059" spans="1:33" s="52" customFormat="1" x14ac:dyDescent="0.25">
      <c r="A1059" s="177"/>
      <c r="B1059" s="105"/>
      <c r="C1059" s="80"/>
      <c r="D1059" s="284"/>
      <c r="E1059" s="33"/>
      <c r="F1059" s="186" t="s">
        <v>1375</v>
      </c>
      <c r="G1059" s="79"/>
      <c r="H1059" s="79"/>
      <c r="I1059" s="79"/>
      <c r="J1059" s="79"/>
      <c r="K1059" s="317"/>
      <c r="L1059" s="79"/>
      <c r="M1059" s="79"/>
      <c r="N1059" s="79"/>
      <c r="O1059" s="79"/>
      <c r="P1059" s="79"/>
      <c r="Q1059" s="79">
        <v>341809</v>
      </c>
      <c r="R1059" s="79"/>
      <c r="S1059" s="79"/>
      <c r="T1059" s="79"/>
      <c r="U1059" s="79"/>
      <c r="V1059" s="79"/>
      <c r="W1059" s="79"/>
      <c r="X1059" s="79"/>
      <c r="Y1059" s="79"/>
      <c r="Z1059" s="79"/>
      <c r="AA1059" s="261">
        <v>341809</v>
      </c>
      <c r="AB1059" s="175"/>
      <c r="AC1059" s="136"/>
      <c r="AD1059" s="137"/>
      <c r="AE1059" s="136"/>
      <c r="AF1059" s="126"/>
      <c r="AG1059" s="126"/>
    </row>
    <row r="1060" spans="1:33" s="52" customFormat="1" x14ac:dyDescent="0.25">
      <c r="A1060" s="181"/>
      <c r="B1060" s="182" t="s">
        <v>16</v>
      </c>
      <c r="C1060" s="183"/>
      <c r="D1060" s="82"/>
      <c r="E1060" s="82"/>
      <c r="F1060" s="184"/>
      <c r="G1060" s="143"/>
      <c r="H1060" s="143"/>
      <c r="I1060" s="143"/>
      <c r="J1060" s="143"/>
      <c r="K1060" s="143"/>
      <c r="L1060" s="143"/>
      <c r="M1060" s="143"/>
      <c r="N1060" s="143"/>
      <c r="O1060" s="143"/>
      <c r="P1060" s="143"/>
      <c r="Q1060" s="143"/>
      <c r="R1060" s="143"/>
      <c r="S1060" s="143"/>
      <c r="T1060" s="143"/>
      <c r="U1060" s="143"/>
      <c r="V1060" s="143"/>
      <c r="W1060" s="143"/>
      <c r="X1060" s="143"/>
      <c r="Y1060" s="143"/>
      <c r="Z1060" s="143"/>
      <c r="AA1060" s="144">
        <f>SUM(AA1054:AA1059)</f>
        <v>2045049</v>
      </c>
      <c r="AB1060" s="145">
        <f>AA1060/E1054</f>
        <v>0.99999984841441303</v>
      </c>
      <c r="AC1060" s="136"/>
      <c r="AD1060" s="137"/>
      <c r="AE1060" s="136"/>
      <c r="AF1060" s="126"/>
      <c r="AG1060" s="126"/>
    </row>
    <row r="1061" spans="1:33" s="52" customFormat="1" x14ac:dyDescent="0.25">
      <c r="A1061" s="513">
        <v>121</v>
      </c>
      <c r="B1061" s="510" t="s">
        <v>429</v>
      </c>
      <c r="C1061" s="570" t="s">
        <v>430</v>
      </c>
      <c r="D1061" s="552" t="s">
        <v>833</v>
      </c>
      <c r="E1061" s="516">
        <v>2021241.25</v>
      </c>
      <c r="F1061" s="186" t="s">
        <v>1131</v>
      </c>
      <c r="G1061" s="79"/>
      <c r="H1061" s="79"/>
      <c r="I1061" s="79"/>
      <c r="J1061" s="79"/>
      <c r="K1061" s="79"/>
      <c r="L1061" s="79"/>
      <c r="M1061" s="79"/>
      <c r="N1061" s="79">
        <v>136763.67000000001</v>
      </c>
      <c r="O1061" s="79">
        <v>136763.67000000001</v>
      </c>
      <c r="P1061" s="79"/>
      <c r="Q1061" s="79"/>
      <c r="R1061" s="79"/>
      <c r="S1061" s="79"/>
      <c r="T1061" s="79"/>
      <c r="U1061" s="79"/>
      <c r="V1061" s="79"/>
      <c r="W1061" s="79"/>
      <c r="X1061" s="79"/>
      <c r="Y1061" s="79"/>
      <c r="Z1061" s="79"/>
      <c r="AA1061" s="261">
        <v>136763.67000000001</v>
      </c>
      <c r="AB1061" s="175"/>
      <c r="AC1061" s="136"/>
      <c r="AD1061" s="137"/>
      <c r="AE1061" s="136"/>
      <c r="AF1061" s="126"/>
      <c r="AG1061" s="126"/>
    </row>
    <row r="1062" spans="1:33" s="52" customFormat="1" x14ac:dyDescent="0.25">
      <c r="A1062" s="514"/>
      <c r="B1062" s="511"/>
      <c r="C1062" s="571"/>
      <c r="D1062" s="553"/>
      <c r="E1062" s="517"/>
      <c r="F1062" s="186" t="s">
        <v>1132</v>
      </c>
      <c r="G1062" s="79"/>
      <c r="H1062" s="79"/>
      <c r="I1062" s="79"/>
      <c r="J1062" s="79"/>
      <c r="K1062" s="79"/>
      <c r="L1062" s="79"/>
      <c r="M1062" s="79"/>
      <c r="N1062" s="79">
        <v>205195.18</v>
      </c>
      <c r="O1062" s="79">
        <v>205195.18</v>
      </c>
      <c r="P1062" s="79"/>
      <c r="Q1062" s="79"/>
      <c r="R1062" s="79"/>
      <c r="S1062" s="79"/>
      <c r="T1062" s="79"/>
      <c r="U1062" s="79"/>
      <c r="V1062" s="79"/>
      <c r="W1062" s="79"/>
      <c r="X1062" s="79"/>
      <c r="Y1062" s="79"/>
      <c r="Z1062" s="79"/>
      <c r="AA1062" s="261">
        <v>205195</v>
      </c>
      <c r="AB1062" s="175"/>
      <c r="AC1062" s="136"/>
      <c r="AD1062" s="137"/>
      <c r="AE1062" s="136"/>
      <c r="AF1062" s="126"/>
      <c r="AG1062" s="126"/>
    </row>
    <row r="1063" spans="1:33" s="52" customFormat="1" x14ac:dyDescent="0.25">
      <c r="A1063" s="291"/>
      <c r="B1063" s="105"/>
      <c r="C1063" s="46"/>
      <c r="D1063" s="189"/>
      <c r="E1063" s="80"/>
      <c r="F1063" s="186" t="s">
        <v>832</v>
      </c>
      <c r="G1063" s="79"/>
      <c r="H1063" s="79"/>
      <c r="I1063" s="79"/>
      <c r="J1063" s="79">
        <v>1108012.48</v>
      </c>
      <c r="K1063" s="79"/>
      <c r="L1063" s="79"/>
      <c r="M1063" s="79"/>
      <c r="N1063" s="79">
        <v>118721.18</v>
      </c>
      <c r="O1063" s="79">
        <v>118721.18</v>
      </c>
      <c r="P1063" s="79"/>
      <c r="Q1063" s="79"/>
      <c r="R1063" s="79"/>
      <c r="S1063" s="79"/>
      <c r="T1063" s="79"/>
      <c r="U1063" s="79"/>
      <c r="V1063" s="79"/>
      <c r="W1063" s="79"/>
      <c r="X1063" s="79"/>
      <c r="Y1063" s="79"/>
      <c r="Z1063" s="79"/>
      <c r="AA1063" s="261">
        <v>1108012.48</v>
      </c>
      <c r="AB1063" s="175"/>
      <c r="AC1063" s="136">
        <v>9</v>
      </c>
      <c r="AD1063" s="137">
        <v>989291.3</v>
      </c>
      <c r="AE1063" s="136" t="s">
        <v>1566</v>
      </c>
      <c r="AF1063" s="126"/>
      <c r="AG1063" s="126"/>
    </row>
    <row r="1064" spans="1:33" s="52" customFormat="1" x14ac:dyDescent="0.25">
      <c r="A1064" s="291"/>
      <c r="B1064" s="105"/>
      <c r="C1064" s="46"/>
      <c r="D1064" s="189"/>
      <c r="E1064" s="80"/>
      <c r="F1064" s="186" t="s">
        <v>1280</v>
      </c>
      <c r="G1064" s="79"/>
      <c r="H1064" s="79"/>
      <c r="I1064" s="79"/>
      <c r="J1064" s="79"/>
      <c r="K1064" s="79"/>
      <c r="L1064" s="79"/>
      <c r="M1064" s="79"/>
      <c r="N1064" s="79"/>
      <c r="O1064" s="79"/>
      <c r="P1064" s="79"/>
      <c r="Q1064" s="79"/>
      <c r="R1064" s="79">
        <v>136763.67000000001</v>
      </c>
      <c r="S1064" s="79"/>
      <c r="T1064" s="79"/>
      <c r="U1064" s="79"/>
      <c r="V1064" s="79"/>
      <c r="W1064" s="79"/>
      <c r="X1064" s="79"/>
      <c r="Y1064" s="79"/>
      <c r="Z1064" s="79"/>
      <c r="AA1064" s="261">
        <v>136763.67000000001</v>
      </c>
      <c r="AB1064" s="175"/>
      <c r="AC1064" s="136"/>
      <c r="AD1064" s="137"/>
      <c r="AE1064" s="136"/>
      <c r="AF1064" s="126"/>
      <c r="AG1064" s="126"/>
    </row>
    <row r="1065" spans="1:33" s="52" customFormat="1" x14ac:dyDescent="0.25">
      <c r="A1065" s="291"/>
      <c r="B1065" s="105"/>
      <c r="C1065" s="46"/>
      <c r="D1065" s="189"/>
      <c r="E1065" s="80"/>
      <c r="F1065" s="186" t="s">
        <v>1281</v>
      </c>
      <c r="G1065" s="79"/>
      <c r="H1065" s="79"/>
      <c r="I1065" s="79"/>
      <c r="J1065" s="79"/>
      <c r="K1065" s="79"/>
      <c r="L1065" s="79"/>
      <c r="M1065" s="79"/>
      <c r="N1065" s="79"/>
      <c r="O1065" s="79"/>
      <c r="P1065" s="79"/>
      <c r="Q1065" s="79"/>
      <c r="R1065" s="79"/>
      <c r="S1065" s="79"/>
      <c r="T1065" s="79"/>
      <c r="U1065" s="79"/>
      <c r="V1065" s="79">
        <v>218847.2</v>
      </c>
      <c r="W1065" s="79"/>
      <c r="X1065" s="79"/>
      <c r="Y1065" s="79"/>
      <c r="Z1065" s="79"/>
      <c r="AA1065" s="261">
        <v>218847.2</v>
      </c>
      <c r="AB1065" s="175"/>
      <c r="AC1065" s="136"/>
      <c r="AD1065" s="137"/>
      <c r="AE1065" s="136"/>
      <c r="AF1065" s="126"/>
      <c r="AG1065" s="126"/>
    </row>
    <row r="1066" spans="1:33" s="52" customFormat="1" x14ac:dyDescent="0.25">
      <c r="A1066" s="291"/>
      <c r="B1066" s="105"/>
      <c r="C1066" s="46"/>
      <c r="D1066" s="189"/>
      <c r="E1066" s="80"/>
      <c r="F1066" s="186" t="s">
        <v>1282</v>
      </c>
      <c r="G1066" s="79"/>
      <c r="H1066" s="79"/>
      <c r="I1066" s="79"/>
      <c r="J1066" s="79"/>
      <c r="K1066" s="79"/>
      <c r="L1066" s="79"/>
      <c r="M1066" s="79"/>
      <c r="N1066" s="79"/>
      <c r="O1066" s="79"/>
      <c r="P1066" s="79"/>
      <c r="Q1066" s="79"/>
      <c r="R1066" s="79">
        <v>204645</v>
      </c>
      <c r="S1066" s="79"/>
      <c r="T1066" s="79"/>
      <c r="U1066" s="79"/>
      <c r="V1066" s="79"/>
      <c r="W1066" s="79"/>
      <c r="X1066" s="79"/>
      <c r="Y1066" s="79"/>
      <c r="Z1066" s="79"/>
      <c r="AA1066" s="261">
        <v>204645</v>
      </c>
      <c r="AB1066" s="175"/>
      <c r="AC1066" s="136"/>
      <c r="AD1066" s="137"/>
      <c r="AE1066" s="136"/>
      <c r="AF1066" s="126"/>
      <c r="AG1066" s="126"/>
    </row>
    <row r="1067" spans="1:33" s="52" customFormat="1" x14ac:dyDescent="0.25">
      <c r="A1067" s="291"/>
      <c r="B1067" s="105"/>
      <c r="C1067" s="46"/>
      <c r="D1067" s="189"/>
      <c r="E1067" s="80"/>
      <c r="F1067" s="186" t="s">
        <v>1133</v>
      </c>
      <c r="G1067" s="79"/>
      <c r="H1067" s="79"/>
      <c r="I1067" s="79"/>
      <c r="J1067" s="79"/>
      <c r="K1067" s="79"/>
      <c r="L1067" s="79"/>
      <c r="M1067" s="79"/>
      <c r="N1067" s="79">
        <v>10946.51</v>
      </c>
      <c r="O1067" s="79">
        <v>10947</v>
      </c>
      <c r="P1067" s="79"/>
      <c r="Q1067" s="79"/>
      <c r="R1067" s="79"/>
      <c r="S1067" s="79"/>
      <c r="T1067" s="79"/>
      <c r="U1067" s="79"/>
      <c r="V1067" s="79"/>
      <c r="W1067" s="79"/>
      <c r="X1067" s="79"/>
      <c r="Y1067" s="79"/>
      <c r="Z1067" s="79"/>
      <c r="AA1067" s="261">
        <v>10947</v>
      </c>
      <c r="AB1067" s="175"/>
      <c r="AC1067" s="136"/>
      <c r="AD1067" s="137"/>
      <c r="AE1067" s="136"/>
      <c r="AF1067" s="126"/>
      <c r="AG1067" s="126"/>
    </row>
    <row r="1068" spans="1:33" s="52" customFormat="1" x14ac:dyDescent="0.25">
      <c r="A1068" s="142"/>
      <c r="B1068" s="153" t="s">
        <v>16</v>
      </c>
      <c r="C1068" s="21"/>
      <c r="D1068" s="20"/>
      <c r="E1068" s="21"/>
      <c r="F1068" s="184"/>
      <c r="G1068" s="143"/>
      <c r="H1068" s="143"/>
      <c r="I1068" s="143"/>
      <c r="J1068" s="143"/>
      <c r="K1068" s="143"/>
      <c r="L1068" s="143"/>
      <c r="M1068" s="143"/>
      <c r="N1068" s="143"/>
      <c r="O1068" s="143"/>
      <c r="P1068" s="143"/>
      <c r="Q1068" s="143"/>
      <c r="R1068" s="143"/>
      <c r="S1068" s="143"/>
      <c r="T1068" s="143"/>
      <c r="U1068" s="143"/>
      <c r="V1068" s="143"/>
      <c r="W1068" s="143"/>
      <c r="X1068" s="143"/>
      <c r="Y1068" s="143"/>
      <c r="Z1068" s="143"/>
      <c r="AA1068" s="144">
        <f>SUM(AA1061:AA1067)</f>
        <v>2021174.0199999998</v>
      </c>
      <c r="AB1068" s="145">
        <f>AA1068/E1061</f>
        <v>0.99996673826046234</v>
      </c>
      <c r="AC1068" s="136"/>
      <c r="AD1068" s="137"/>
      <c r="AE1068" s="136"/>
      <c r="AF1068" s="126"/>
      <c r="AG1068" s="126"/>
    </row>
    <row r="1069" spans="1:33" s="52" customFormat="1" x14ac:dyDescent="0.25">
      <c r="A1069" s="513">
        <v>122</v>
      </c>
      <c r="B1069" s="510" t="s">
        <v>433</v>
      </c>
      <c r="C1069" s="516" t="s">
        <v>425</v>
      </c>
      <c r="D1069" s="522" t="s">
        <v>836</v>
      </c>
      <c r="E1069" s="519">
        <v>2254895.2599999998</v>
      </c>
      <c r="F1069" s="186" t="s">
        <v>431</v>
      </c>
      <c r="G1069" s="278"/>
      <c r="H1069" s="279">
        <v>105431</v>
      </c>
      <c r="I1069" s="279"/>
      <c r="J1069" s="279">
        <v>105431</v>
      </c>
      <c r="K1069" s="279"/>
      <c r="L1069" s="279"/>
      <c r="M1069" s="279"/>
      <c r="N1069" s="279"/>
      <c r="O1069" s="279"/>
      <c r="P1069" s="279"/>
      <c r="Q1069" s="279"/>
      <c r="R1069" s="279">
        <v>105431</v>
      </c>
      <c r="S1069" s="279"/>
      <c r="T1069" s="279"/>
      <c r="U1069" s="279"/>
      <c r="V1069" s="279"/>
      <c r="W1069" s="279"/>
      <c r="X1069" s="279"/>
      <c r="Y1069" s="279"/>
      <c r="Z1069" s="279"/>
      <c r="AA1069" s="261">
        <v>105431</v>
      </c>
      <c r="AB1069" s="175"/>
      <c r="AC1069" s="136"/>
      <c r="AD1069" s="137"/>
      <c r="AE1069" s="136"/>
      <c r="AF1069" s="126"/>
      <c r="AG1069" s="126"/>
    </row>
    <row r="1070" spans="1:33" s="52" customFormat="1" x14ac:dyDescent="0.25">
      <c r="A1070" s="514"/>
      <c r="B1070" s="511"/>
      <c r="C1070" s="517"/>
      <c r="D1070" s="577"/>
      <c r="E1070" s="520"/>
      <c r="F1070" s="186" t="s">
        <v>432</v>
      </c>
      <c r="G1070" s="278"/>
      <c r="H1070" s="279">
        <v>263576</v>
      </c>
      <c r="I1070" s="279"/>
      <c r="J1070" s="279">
        <v>263576</v>
      </c>
      <c r="K1070" s="279"/>
      <c r="L1070" s="279"/>
      <c r="M1070" s="279"/>
      <c r="N1070" s="279"/>
      <c r="O1070" s="279"/>
      <c r="P1070" s="279"/>
      <c r="Q1070" s="279">
        <v>200000</v>
      </c>
      <c r="R1070" s="279"/>
      <c r="S1070" s="279"/>
      <c r="T1070" s="279"/>
      <c r="U1070" s="279"/>
      <c r="V1070" s="279"/>
      <c r="W1070" s="279"/>
      <c r="X1070" s="279"/>
      <c r="Y1070" s="279"/>
      <c r="Z1070" s="279"/>
      <c r="AA1070" s="261">
        <v>263576</v>
      </c>
      <c r="AB1070" s="175"/>
      <c r="AC1070" s="136"/>
      <c r="AD1070" s="137"/>
      <c r="AE1070" s="136"/>
      <c r="AF1070" s="126"/>
      <c r="AG1070" s="126"/>
    </row>
    <row r="1071" spans="1:33" s="52" customFormat="1" x14ac:dyDescent="0.25">
      <c r="A1071" s="514"/>
      <c r="B1071" s="511"/>
      <c r="C1071" s="517"/>
      <c r="D1071" s="577"/>
      <c r="E1071" s="520"/>
      <c r="F1071" s="186" t="s">
        <v>434</v>
      </c>
      <c r="G1071" s="278"/>
      <c r="H1071" s="279">
        <v>289934</v>
      </c>
      <c r="I1071" s="279">
        <v>289934</v>
      </c>
      <c r="J1071" s="279">
        <v>289934</v>
      </c>
      <c r="K1071" s="279"/>
      <c r="L1071" s="279"/>
      <c r="M1071" s="279"/>
      <c r="N1071" s="279"/>
      <c r="O1071" s="279"/>
      <c r="P1071" s="279"/>
      <c r="Q1071" s="279">
        <v>289934</v>
      </c>
      <c r="R1071" s="279"/>
      <c r="S1071" s="279"/>
      <c r="T1071" s="279"/>
      <c r="U1071" s="279"/>
      <c r="V1071" s="279"/>
      <c r="W1071" s="279"/>
      <c r="X1071" s="279"/>
      <c r="Y1071" s="279"/>
      <c r="Z1071" s="279"/>
      <c r="AA1071" s="261">
        <v>289934</v>
      </c>
      <c r="AB1071" s="175"/>
      <c r="AC1071" s="136"/>
      <c r="AD1071" s="137"/>
      <c r="AE1071" s="136"/>
      <c r="AF1071" s="126"/>
      <c r="AG1071" s="126"/>
    </row>
    <row r="1072" spans="1:33" s="52" customFormat="1" x14ac:dyDescent="0.25">
      <c r="A1072" s="514"/>
      <c r="B1072" s="511"/>
      <c r="C1072" s="517"/>
      <c r="D1072" s="577"/>
      <c r="E1072" s="520"/>
      <c r="F1072" s="186" t="s">
        <v>435</v>
      </c>
      <c r="G1072" s="278"/>
      <c r="H1072" s="279">
        <v>395364</v>
      </c>
      <c r="I1072" s="279"/>
      <c r="J1072" s="279"/>
      <c r="K1072" s="279"/>
      <c r="L1072" s="279"/>
      <c r="M1072" s="279"/>
      <c r="N1072" s="279"/>
      <c r="O1072" s="279"/>
      <c r="P1072" s="279"/>
      <c r="Q1072" s="279">
        <v>300000</v>
      </c>
      <c r="R1072" s="279"/>
      <c r="S1072" s="279"/>
      <c r="T1072" s="279"/>
      <c r="U1072" s="279"/>
      <c r="V1072" s="279"/>
      <c r="W1072" s="279"/>
      <c r="X1072" s="279"/>
      <c r="Y1072" s="279"/>
      <c r="Z1072" s="279"/>
      <c r="AA1072" s="261">
        <v>395364</v>
      </c>
      <c r="AB1072" s="175"/>
      <c r="AC1072" s="136"/>
      <c r="AD1072" s="137"/>
      <c r="AE1072" s="136"/>
      <c r="AF1072" s="126"/>
      <c r="AG1072" s="126"/>
    </row>
    <row r="1073" spans="1:33" s="52" customFormat="1" x14ac:dyDescent="0.25">
      <c r="A1073" s="514"/>
      <c r="B1073" s="511"/>
      <c r="C1073" s="517"/>
      <c r="D1073" s="577"/>
      <c r="E1073" s="520"/>
      <c r="F1073" s="186" t="s">
        <v>436</v>
      </c>
      <c r="G1073" s="278"/>
      <c r="H1073" s="279">
        <v>896159</v>
      </c>
      <c r="I1073" s="279"/>
      <c r="J1073" s="279"/>
      <c r="K1073" s="279"/>
      <c r="L1073" s="279"/>
      <c r="M1073" s="279"/>
      <c r="N1073" s="279"/>
      <c r="O1073" s="279"/>
      <c r="P1073" s="279"/>
      <c r="Q1073" s="279"/>
      <c r="R1073" s="279">
        <v>402778.94</v>
      </c>
      <c r="S1073" s="279"/>
      <c r="T1073" s="279"/>
      <c r="U1073" s="279"/>
      <c r="V1073" s="279"/>
      <c r="W1073" s="279"/>
      <c r="X1073" s="279"/>
      <c r="Y1073" s="279"/>
      <c r="Z1073" s="279"/>
      <c r="AA1073" s="261">
        <v>896159</v>
      </c>
      <c r="AB1073" s="175"/>
      <c r="AC1073" s="136">
        <v>4</v>
      </c>
      <c r="AD1073" s="137">
        <v>493380.06</v>
      </c>
      <c r="AE1073" s="136"/>
      <c r="AF1073" s="126"/>
      <c r="AG1073" s="126"/>
    </row>
    <row r="1074" spans="1:33" s="52" customFormat="1" x14ac:dyDescent="0.25">
      <c r="A1074" s="514"/>
      <c r="B1074" s="511"/>
      <c r="C1074" s="517"/>
      <c r="D1074" s="577"/>
      <c r="E1074" s="520"/>
      <c r="F1074" s="190" t="s">
        <v>834</v>
      </c>
      <c r="G1074" s="278"/>
      <c r="H1074" s="318"/>
      <c r="I1074" s="318"/>
      <c r="J1074" s="279"/>
      <c r="K1074" s="279">
        <v>276755</v>
      </c>
      <c r="L1074" s="279"/>
      <c r="M1074" s="279"/>
      <c r="N1074" s="279"/>
      <c r="O1074" s="279"/>
      <c r="P1074" s="279"/>
      <c r="Q1074" s="279">
        <v>435695</v>
      </c>
      <c r="R1074" s="279"/>
      <c r="S1074" s="279"/>
      <c r="T1074" s="279"/>
      <c r="U1074" s="279"/>
      <c r="V1074" s="279"/>
      <c r="W1074" s="279"/>
      <c r="X1074" s="279"/>
      <c r="Y1074" s="279"/>
      <c r="Z1074" s="279"/>
      <c r="AA1074" s="261">
        <v>276755</v>
      </c>
      <c r="AB1074" s="175"/>
      <c r="AC1074" s="136"/>
      <c r="AD1074" s="137"/>
      <c r="AE1074" s="136"/>
      <c r="AF1074" s="126"/>
      <c r="AG1074" s="126"/>
    </row>
    <row r="1075" spans="1:33" s="52" customFormat="1" x14ac:dyDescent="0.25">
      <c r="A1075" s="514"/>
      <c r="B1075" s="511"/>
      <c r="C1075" s="517"/>
      <c r="D1075" s="577"/>
      <c r="E1075" s="520"/>
      <c r="F1075" s="190" t="s">
        <v>835</v>
      </c>
      <c r="G1075" s="278"/>
      <c r="H1075" s="318"/>
      <c r="I1075" s="318"/>
      <c r="J1075" s="279"/>
      <c r="K1075" s="279">
        <v>27676</v>
      </c>
      <c r="L1075" s="279"/>
      <c r="M1075" s="279"/>
      <c r="N1075" s="279"/>
      <c r="O1075" s="279"/>
      <c r="P1075" s="279"/>
      <c r="Q1075" s="279">
        <v>27676</v>
      </c>
      <c r="R1075" s="279"/>
      <c r="S1075" s="279"/>
      <c r="T1075" s="279"/>
      <c r="U1075" s="279"/>
      <c r="V1075" s="279"/>
      <c r="W1075" s="279"/>
      <c r="X1075" s="279"/>
      <c r="Y1075" s="279"/>
      <c r="Z1075" s="279"/>
      <c r="AA1075" s="261">
        <v>27676</v>
      </c>
      <c r="AB1075" s="175"/>
      <c r="AC1075" s="136"/>
      <c r="AD1075" s="137"/>
      <c r="AE1075" s="136"/>
      <c r="AF1075" s="126"/>
      <c r="AG1075" s="126"/>
    </row>
    <row r="1076" spans="1:33" s="52" customFormat="1" x14ac:dyDescent="0.25">
      <c r="A1076" s="142"/>
      <c r="B1076" s="153" t="s">
        <v>16</v>
      </c>
      <c r="C1076" s="21"/>
      <c r="D1076" s="20"/>
      <c r="E1076" s="21"/>
      <c r="F1076" s="194"/>
      <c r="G1076" s="143"/>
      <c r="H1076" s="143"/>
      <c r="I1076" s="143"/>
      <c r="J1076" s="143"/>
      <c r="K1076" s="143"/>
      <c r="L1076" s="143"/>
      <c r="M1076" s="143"/>
      <c r="N1076" s="143"/>
      <c r="O1076" s="143"/>
      <c r="P1076" s="143"/>
      <c r="Q1076" s="143"/>
      <c r="R1076" s="143"/>
      <c r="S1076" s="143"/>
      <c r="T1076" s="143"/>
      <c r="U1076" s="143"/>
      <c r="V1076" s="143"/>
      <c r="W1076" s="143"/>
      <c r="X1076" s="143"/>
      <c r="Y1076" s="143"/>
      <c r="Z1076" s="143"/>
      <c r="AA1076" s="144">
        <f>SUM(AA1069:AA1075)</f>
        <v>2254895</v>
      </c>
      <c r="AB1076" s="145">
        <f>AA1076/E1069</f>
        <v>0.99999988469530965</v>
      </c>
      <c r="AC1076" s="136"/>
      <c r="AD1076" s="137"/>
      <c r="AE1076" s="136"/>
      <c r="AF1076" s="126"/>
      <c r="AG1076" s="126"/>
    </row>
    <row r="1077" spans="1:33" s="52" customFormat="1" ht="15" customHeight="1" x14ac:dyDescent="0.25">
      <c r="A1077" s="513">
        <v>123</v>
      </c>
      <c r="B1077" s="556" t="s">
        <v>437</v>
      </c>
      <c r="C1077" s="570" t="s">
        <v>438</v>
      </c>
      <c r="D1077" s="552" t="s">
        <v>817</v>
      </c>
      <c r="E1077" s="582">
        <v>2637637.31</v>
      </c>
      <c r="F1077" s="186" t="s">
        <v>21</v>
      </c>
      <c r="G1077" s="15"/>
      <c r="H1077" s="187"/>
      <c r="I1077" s="187"/>
      <c r="J1077" s="187"/>
      <c r="K1077" s="187">
        <v>1512000</v>
      </c>
      <c r="L1077" s="187"/>
      <c r="M1077" s="187"/>
      <c r="N1077" s="79"/>
      <c r="O1077" s="79"/>
      <c r="P1077" s="79"/>
      <c r="Q1077" s="79"/>
      <c r="R1077" s="79"/>
      <c r="S1077" s="79"/>
      <c r="T1077" s="79"/>
      <c r="U1077" s="79"/>
      <c r="V1077" s="79"/>
      <c r="W1077" s="79"/>
      <c r="X1077" s="79"/>
      <c r="Y1077" s="79"/>
      <c r="Z1077" s="79"/>
      <c r="AA1077" s="261">
        <f>SUM(G1077:N1077)</f>
        <v>1512000</v>
      </c>
      <c r="AB1077" s="175"/>
      <c r="AC1077" s="136">
        <v>10</v>
      </c>
      <c r="AD1077" s="137">
        <v>829890</v>
      </c>
      <c r="AE1077" s="136"/>
      <c r="AF1077" s="126"/>
      <c r="AG1077" s="126"/>
    </row>
    <row r="1078" spans="1:33" s="52" customFormat="1" x14ac:dyDescent="0.25">
      <c r="A1078" s="514"/>
      <c r="B1078" s="557"/>
      <c r="C1078" s="571"/>
      <c r="D1078" s="553"/>
      <c r="E1078" s="583"/>
      <c r="F1078" s="186" t="s">
        <v>32</v>
      </c>
      <c r="G1078" s="15"/>
      <c r="H1078" s="187"/>
      <c r="I1078" s="192"/>
      <c r="J1078" s="187"/>
      <c r="K1078" s="187">
        <v>95263</v>
      </c>
      <c r="L1078" s="187"/>
      <c r="M1078" s="187"/>
      <c r="N1078" s="79"/>
      <c r="O1078" s="79"/>
      <c r="P1078" s="79"/>
      <c r="Q1078" s="79"/>
      <c r="R1078" s="79"/>
      <c r="S1078" s="79"/>
      <c r="T1078" s="79"/>
      <c r="U1078" s="79"/>
      <c r="V1078" s="79"/>
      <c r="W1078" s="79"/>
      <c r="X1078" s="79"/>
      <c r="Y1078" s="79"/>
      <c r="Z1078" s="79"/>
      <c r="AA1078" s="261">
        <f t="shared" ref="AA1078:AA1083" si="17">SUM(G1078:N1078)</f>
        <v>95263</v>
      </c>
      <c r="AB1078" s="175"/>
      <c r="AC1078" s="136">
        <v>1</v>
      </c>
      <c r="AD1078" s="137">
        <v>95263</v>
      </c>
      <c r="AE1078" s="136"/>
      <c r="AF1078" s="126"/>
      <c r="AG1078" s="126"/>
    </row>
    <row r="1079" spans="1:33" s="52" customFormat="1" x14ac:dyDescent="0.25">
      <c r="A1079" s="514"/>
      <c r="B1079" s="557"/>
      <c r="C1079" s="571"/>
      <c r="D1079" s="553"/>
      <c r="E1079" s="583"/>
      <c r="F1079" s="186" t="s">
        <v>122</v>
      </c>
      <c r="G1079" s="15"/>
      <c r="H1079" s="187"/>
      <c r="I1079" s="187"/>
      <c r="J1079" s="192"/>
      <c r="K1079" s="187"/>
      <c r="L1079" s="187">
        <v>182011</v>
      </c>
      <c r="M1079" s="187"/>
      <c r="N1079" s="79"/>
      <c r="O1079" s="79"/>
      <c r="P1079" s="79"/>
      <c r="Q1079" s="79"/>
      <c r="R1079" s="79"/>
      <c r="S1079" s="79"/>
      <c r="T1079" s="79"/>
      <c r="U1079" s="79"/>
      <c r="V1079" s="79"/>
      <c r="W1079" s="79"/>
      <c r="X1079" s="79"/>
      <c r="Y1079" s="79"/>
      <c r="Z1079" s="79"/>
      <c r="AA1079" s="261">
        <f t="shared" si="17"/>
        <v>182011</v>
      </c>
      <c r="AB1079" s="175"/>
      <c r="AC1079" s="136">
        <v>3</v>
      </c>
      <c r="AD1079" s="137">
        <v>150000</v>
      </c>
      <c r="AE1079" s="136" t="s">
        <v>1421</v>
      </c>
      <c r="AF1079" s="126"/>
      <c r="AG1079" s="126"/>
    </row>
    <row r="1080" spans="1:33" s="52" customFormat="1" x14ac:dyDescent="0.25">
      <c r="A1080" s="514"/>
      <c r="B1080" s="557"/>
      <c r="C1080" s="571"/>
      <c r="D1080" s="553"/>
      <c r="E1080" s="583"/>
      <c r="F1080" s="186" t="s">
        <v>124</v>
      </c>
      <c r="G1080" s="15"/>
      <c r="H1080" s="187"/>
      <c r="I1080" s="187"/>
      <c r="J1080" s="187"/>
      <c r="K1080" s="187"/>
      <c r="L1080" s="187"/>
      <c r="M1080" s="187"/>
      <c r="N1080" s="79"/>
      <c r="O1080" s="79"/>
      <c r="P1080" s="79"/>
      <c r="Q1080" s="79"/>
      <c r="R1080" s="79">
        <v>15000</v>
      </c>
      <c r="S1080" s="79"/>
      <c r="T1080" s="79"/>
      <c r="U1080" s="79"/>
      <c r="V1080" s="79"/>
      <c r="W1080" s="79"/>
      <c r="X1080" s="79"/>
      <c r="Y1080" s="79"/>
      <c r="Z1080" s="79"/>
      <c r="AA1080" s="261">
        <v>15000</v>
      </c>
      <c r="AB1080" s="175"/>
      <c r="AC1080" s="136"/>
      <c r="AD1080" s="137"/>
      <c r="AE1080" s="136"/>
      <c r="AF1080" s="126"/>
      <c r="AG1080" s="126"/>
    </row>
    <row r="1081" spans="1:33" s="52" customFormat="1" x14ac:dyDescent="0.25">
      <c r="A1081" s="514"/>
      <c r="B1081" s="557"/>
      <c r="C1081" s="571"/>
      <c r="D1081" s="553"/>
      <c r="E1081" s="583"/>
      <c r="F1081" s="186" t="s">
        <v>25</v>
      </c>
      <c r="G1081" s="15"/>
      <c r="H1081" s="187"/>
      <c r="I1081" s="187"/>
      <c r="J1081" s="187"/>
      <c r="K1081" s="187"/>
      <c r="L1081" s="187">
        <v>277212</v>
      </c>
      <c r="M1081" s="187"/>
      <c r="N1081" s="79"/>
      <c r="O1081" s="79"/>
      <c r="P1081" s="79"/>
      <c r="Q1081" s="79"/>
      <c r="R1081" s="79"/>
      <c r="S1081" s="79"/>
      <c r="T1081" s="79"/>
      <c r="U1081" s="79"/>
      <c r="V1081" s="79"/>
      <c r="W1081" s="79"/>
      <c r="X1081" s="79"/>
      <c r="Y1081" s="79"/>
      <c r="Z1081" s="79"/>
      <c r="AA1081" s="261">
        <f t="shared" si="17"/>
        <v>277212</v>
      </c>
      <c r="AB1081" s="175"/>
      <c r="AC1081" s="136">
        <v>2</v>
      </c>
      <c r="AD1081" s="137">
        <v>139998</v>
      </c>
      <c r="AE1081" s="136"/>
      <c r="AF1081" s="126"/>
      <c r="AG1081" s="126"/>
    </row>
    <row r="1082" spans="1:33" s="52" customFormat="1" x14ac:dyDescent="0.25">
      <c r="A1082" s="514"/>
      <c r="B1082" s="557"/>
      <c r="C1082" s="571"/>
      <c r="D1082" s="553"/>
      <c r="E1082" s="583"/>
      <c r="F1082" s="186" t="s">
        <v>368</v>
      </c>
      <c r="G1082" s="15"/>
      <c r="H1082" s="187"/>
      <c r="I1082" s="187"/>
      <c r="J1082" s="187"/>
      <c r="K1082" s="187"/>
      <c r="L1082" s="187">
        <v>180000</v>
      </c>
      <c r="M1082" s="187"/>
      <c r="N1082" s="79"/>
      <c r="O1082" s="79"/>
      <c r="P1082" s="79"/>
      <c r="Q1082" s="79"/>
      <c r="R1082" s="79"/>
      <c r="S1082" s="79"/>
      <c r="T1082" s="79"/>
      <c r="U1082" s="79"/>
      <c r="V1082" s="79"/>
      <c r="W1082" s="79"/>
      <c r="X1082" s="79"/>
      <c r="Y1082" s="79"/>
      <c r="Z1082" s="79"/>
      <c r="AA1082" s="261">
        <f t="shared" si="17"/>
        <v>180000</v>
      </c>
      <c r="AB1082" s="175"/>
      <c r="AC1082" s="136">
        <v>4</v>
      </c>
      <c r="AD1082" s="137">
        <v>160000</v>
      </c>
      <c r="AE1082" s="136"/>
      <c r="AF1082" s="126"/>
      <c r="AG1082" s="126"/>
    </row>
    <row r="1083" spans="1:33" s="52" customFormat="1" x14ac:dyDescent="0.25">
      <c r="A1083" s="514"/>
      <c r="B1083" s="557"/>
      <c r="C1083" s="571"/>
      <c r="D1083" s="553"/>
      <c r="E1083" s="583"/>
      <c r="F1083" s="186" t="s">
        <v>149</v>
      </c>
      <c r="G1083" s="15"/>
      <c r="H1083" s="187"/>
      <c r="I1083" s="187"/>
      <c r="J1083" s="187"/>
      <c r="K1083" s="187"/>
      <c r="L1083" s="187">
        <v>113393</v>
      </c>
      <c r="M1083" s="187"/>
      <c r="N1083" s="79"/>
      <c r="O1083" s="79"/>
      <c r="P1083" s="79"/>
      <c r="Q1083" s="79"/>
      <c r="R1083" s="79"/>
      <c r="S1083" s="79"/>
      <c r="T1083" s="79"/>
      <c r="U1083" s="79"/>
      <c r="V1083" s="79"/>
      <c r="W1083" s="79"/>
      <c r="X1083" s="79"/>
      <c r="Y1083" s="79"/>
      <c r="Z1083" s="79"/>
      <c r="AA1083" s="261">
        <f t="shared" si="17"/>
        <v>113393</v>
      </c>
      <c r="AB1083" s="175"/>
      <c r="AC1083" s="136">
        <v>3</v>
      </c>
      <c r="AD1083" s="137">
        <v>113092</v>
      </c>
      <c r="AE1083" s="136"/>
      <c r="AF1083" s="126"/>
      <c r="AG1083" s="126"/>
    </row>
    <row r="1084" spans="1:33" s="52" customFormat="1" x14ac:dyDescent="0.25">
      <c r="A1084" s="514"/>
      <c r="B1084" s="557"/>
      <c r="C1084" s="571"/>
      <c r="D1084" s="553"/>
      <c r="E1084" s="583"/>
      <c r="F1084" s="186" t="s">
        <v>266</v>
      </c>
      <c r="G1084" s="15"/>
      <c r="H1084" s="187"/>
      <c r="I1084" s="187"/>
      <c r="J1084" s="187"/>
      <c r="K1084" s="187"/>
      <c r="L1084" s="187"/>
      <c r="M1084" s="187"/>
      <c r="N1084" s="79"/>
      <c r="O1084" s="79"/>
      <c r="P1084" s="79"/>
      <c r="Q1084" s="79"/>
      <c r="R1084" s="79">
        <v>117296</v>
      </c>
      <c r="S1084" s="79"/>
      <c r="T1084" s="79"/>
      <c r="U1084" s="79"/>
      <c r="V1084" s="79"/>
      <c r="W1084" s="79"/>
      <c r="X1084" s="79"/>
      <c r="Y1084" s="79"/>
      <c r="Z1084" s="79"/>
      <c r="AA1084" s="261">
        <v>117296</v>
      </c>
      <c r="AB1084" s="175"/>
      <c r="AC1084" s="136"/>
      <c r="AD1084" s="137"/>
      <c r="AE1084" s="136"/>
      <c r="AF1084" s="126"/>
      <c r="AG1084" s="126"/>
    </row>
    <row r="1085" spans="1:33" s="52" customFormat="1" x14ac:dyDescent="0.25">
      <c r="A1085" s="515"/>
      <c r="B1085" s="558"/>
      <c r="C1085" s="572"/>
      <c r="D1085" s="554"/>
      <c r="E1085" s="584"/>
      <c r="F1085" s="186" t="s">
        <v>439</v>
      </c>
      <c r="G1085" s="15"/>
      <c r="H1085" s="187"/>
      <c r="I1085" s="187"/>
      <c r="J1085" s="187"/>
      <c r="K1085" s="187"/>
      <c r="L1085" s="187"/>
      <c r="M1085" s="187"/>
      <c r="N1085" s="79"/>
      <c r="O1085" s="79"/>
      <c r="P1085" s="79"/>
      <c r="Q1085" s="79"/>
      <c r="R1085" s="79">
        <v>109784</v>
      </c>
      <c r="S1085" s="79"/>
      <c r="T1085" s="79"/>
      <c r="U1085" s="79"/>
      <c r="V1085" s="79"/>
      <c r="W1085" s="79"/>
      <c r="X1085" s="79"/>
      <c r="Y1085" s="79"/>
      <c r="Z1085" s="79"/>
      <c r="AA1085" s="261">
        <v>109784</v>
      </c>
      <c r="AB1085" s="175"/>
      <c r="AC1085" s="136"/>
      <c r="AD1085" s="137"/>
      <c r="AE1085" s="136"/>
      <c r="AF1085" s="126"/>
      <c r="AG1085" s="126"/>
    </row>
    <row r="1086" spans="1:33" s="52" customFormat="1" x14ac:dyDescent="0.25">
      <c r="A1086" s="177"/>
      <c r="B1086" s="113"/>
      <c r="C1086" s="46"/>
      <c r="D1086" s="189"/>
      <c r="E1086" s="34"/>
      <c r="F1086" s="190" t="s">
        <v>1116</v>
      </c>
      <c r="G1086" s="15"/>
      <c r="H1086" s="187"/>
      <c r="I1086" s="187"/>
      <c r="J1086" s="187"/>
      <c r="K1086" s="187"/>
      <c r="L1086" s="187"/>
      <c r="M1086" s="187"/>
      <c r="N1086" s="79"/>
      <c r="O1086" s="79"/>
      <c r="P1086" s="79"/>
      <c r="Q1086" s="79"/>
      <c r="R1086" s="79">
        <v>35678</v>
      </c>
      <c r="S1086" s="79"/>
      <c r="T1086" s="79"/>
      <c r="U1086" s="79"/>
      <c r="V1086" s="79"/>
      <c r="W1086" s="79"/>
      <c r="X1086" s="79"/>
      <c r="Y1086" s="79"/>
      <c r="Z1086" s="79"/>
      <c r="AA1086" s="261">
        <v>35678</v>
      </c>
      <c r="AB1086" s="175"/>
      <c r="AC1086" s="136"/>
      <c r="AD1086" s="137"/>
      <c r="AE1086" s="136"/>
      <c r="AF1086" s="126"/>
      <c r="AG1086" s="126"/>
    </row>
    <row r="1087" spans="1:33" s="52" customFormat="1" x14ac:dyDescent="0.25">
      <c r="A1087" s="181"/>
      <c r="B1087" s="182" t="s">
        <v>16</v>
      </c>
      <c r="C1087" s="183"/>
      <c r="D1087" s="82"/>
      <c r="E1087" s="82"/>
      <c r="F1087" s="184"/>
      <c r="G1087" s="143"/>
      <c r="H1087" s="143"/>
      <c r="I1087" s="143"/>
      <c r="J1087" s="143"/>
      <c r="K1087" s="143"/>
      <c r="L1087" s="143"/>
      <c r="M1087" s="143"/>
      <c r="N1087" s="143"/>
      <c r="O1087" s="143"/>
      <c r="P1087" s="143"/>
      <c r="Q1087" s="143"/>
      <c r="R1087" s="143"/>
      <c r="S1087" s="143"/>
      <c r="T1087" s="143"/>
      <c r="U1087" s="143"/>
      <c r="V1087" s="143"/>
      <c r="W1087" s="143"/>
      <c r="X1087" s="143"/>
      <c r="Y1087" s="143"/>
      <c r="Z1087" s="143"/>
      <c r="AA1087" s="144">
        <f>SUM(AA1077:AA1086)</f>
        <v>2637637</v>
      </c>
      <c r="AB1087" s="145">
        <f>AA1087/E1077</f>
        <v>0.99999988247057359</v>
      </c>
      <c r="AC1087" s="136"/>
      <c r="AD1087" s="137"/>
      <c r="AE1087" s="136"/>
      <c r="AF1087" s="126"/>
      <c r="AG1087" s="126"/>
    </row>
    <row r="1088" spans="1:33" s="52" customFormat="1" ht="15" customHeight="1" x14ac:dyDescent="0.25">
      <c r="A1088" s="513">
        <v>124</v>
      </c>
      <c r="B1088" s="510" t="s">
        <v>440</v>
      </c>
      <c r="C1088" s="570" t="s">
        <v>441</v>
      </c>
      <c r="D1088" s="552" t="s">
        <v>818</v>
      </c>
      <c r="E1088" s="582">
        <v>3451559.5100000007</v>
      </c>
      <c r="F1088" s="186" t="s">
        <v>307</v>
      </c>
      <c r="G1088" s="15"/>
      <c r="H1088" s="187"/>
      <c r="I1088" s="187"/>
      <c r="J1088" s="187"/>
      <c r="K1088" s="187"/>
      <c r="L1088" s="187"/>
      <c r="M1088" s="187"/>
      <c r="N1088" s="187"/>
      <c r="O1088" s="187"/>
      <c r="P1088" s="187"/>
      <c r="Q1088" s="187"/>
      <c r="R1088" s="187"/>
      <c r="S1088" s="187"/>
      <c r="T1088" s="187"/>
      <c r="U1088" s="187"/>
      <c r="V1088" s="187"/>
      <c r="W1088" s="187"/>
      <c r="X1088" s="187">
        <v>118701</v>
      </c>
      <c r="Y1088" s="187"/>
      <c r="Z1088" s="187"/>
      <c r="AA1088" s="261">
        <v>118701</v>
      </c>
      <c r="AB1088" s="175"/>
      <c r="AC1088" s="136"/>
      <c r="AD1088" s="137"/>
      <c r="AE1088" s="136"/>
      <c r="AF1088" s="126"/>
      <c r="AG1088" s="126"/>
    </row>
    <row r="1089" spans="1:33" s="52" customFormat="1" x14ac:dyDescent="0.25">
      <c r="A1089" s="514"/>
      <c r="B1089" s="559"/>
      <c r="C1089" s="568"/>
      <c r="D1089" s="568"/>
      <c r="E1089" s="583"/>
      <c r="F1089" s="186" t="s">
        <v>226</v>
      </c>
      <c r="G1089" s="15"/>
      <c r="H1089" s="187"/>
      <c r="I1089" s="187"/>
      <c r="J1089" s="187"/>
      <c r="K1089" s="187"/>
      <c r="L1089" s="187"/>
      <c r="M1089" s="187"/>
      <c r="N1089" s="187"/>
      <c r="O1089" s="187"/>
      <c r="P1089" s="187"/>
      <c r="Q1089" s="187"/>
      <c r="R1089" s="187"/>
      <c r="S1089" s="187"/>
      <c r="T1089" s="187"/>
      <c r="U1089" s="187"/>
      <c r="V1089" s="187"/>
      <c r="W1089" s="187">
        <v>29675</v>
      </c>
      <c r="X1089" s="187"/>
      <c r="Y1089" s="187"/>
      <c r="Z1089" s="187"/>
      <c r="AA1089" s="261">
        <v>29675</v>
      </c>
      <c r="AB1089" s="175"/>
      <c r="AC1089" s="136"/>
      <c r="AD1089" s="137"/>
      <c r="AE1089" s="136"/>
      <c r="AF1089" s="126"/>
      <c r="AG1089" s="126"/>
    </row>
    <row r="1090" spans="1:33" s="52" customFormat="1" x14ac:dyDescent="0.25">
      <c r="A1090" s="514"/>
      <c r="B1090" s="559"/>
      <c r="C1090" s="568"/>
      <c r="D1090" s="568"/>
      <c r="E1090" s="583"/>
      <c r="F1090" s="186" t="s">
        <v>308</v>
      </c>
      <c r="G1090" s="15"/>
      <c r="H1090" s="187"/>
      <c r="I1090" s="187"/>
      <c r="J1090" s="187"/>
      <c r="K1090" s="187"/>
      <c r="L1090" s="188"/>
      <c r="M1090" s="187"/>
      <c r="N1090" s="187"/>
      <c r="O1090" s="187"/>
      <c r="P1090" s="187"/>
      <c r="Q1090" s="187"/>
      <c r="R1090" s="187"/>
      <c r="S1090" s="187">
        <v>225478</v>
      </c>
      <c r="T1090" s="187"/>
      <c r="U1090" s="187"/>
      <c r="V1090" s="187"/>
      <c r="W1090" s="187"/>
      <c r="X1090" s="187"/>
      <c r="Y1090" s="187"/>
      <c r="Z1090" s="187"/>
      <c r="AA1090" s="261">
        <v>225478</v>
      </c>
      <c r="AB1090" s="175"/>
      <c r="AC1090" s="136"/>
      <c r="AD1090" s="137"/>
      <c r="AE1090" s="136"/>
      <c r="AF1090" s="126"/>
      <c r="AG1090" s="126"/>
    </row>
    <row r="1091" spans="1:33" s="52" customFormat="1" x14ac:dyDescent="0.25">
      <c r="A1091" s="514"/>
      <c r="B1091" s="559"/>
      <c r="C1091" s="568"/>
      <c r="D1091" s="568"/>
      <c r="E1091" s="583"/>
      <c r="F1091" s="186" t="s">
        <v>43</v>
      </c>
      <c r="G1091" s="15"/>
      <c r="H1091" s="187"/>
      <c r="I1091" s="187"/>
      <c r="J1091" s="187"/>
      <c r="K1091" s="187"/>
      <c r="L1091" s="188">
        <v>285030</v>
      </c>
      <c r="M1091" s="187">
        <v>270030</v>
      </c>
      <c r="N1091" s="187"/>
      <c r="O1091" s="187"/>
      <c r="P1091" s="187"/>
      <c r="Q1091" s="187"/>
      <c r="R1091" s="187"/>
      <c r="S1091" s="187"/>
      <c r="T1091" s="187"/>
      <c r="U1091" s="187"/>
      <c r="V1091" s="187"/>
      <c r="W1091" s="187"/>
      <c r="X1091" s="187"/>
      <c r="Y1091" s="187"/>
      <c r="Z1091" s="187"/>
      <c r="AA1091" s="261">
        <v>285030</v>
      </c>
      <c r="AB1091" s="175"/>
      <c r="AC1091" s="136">
        <v>1</v>
      </c>
      <c r="AD1091" s="137">
        <v>15000</v>
      </c>
      <c r="AE1091" s="136" t="s">
        <v>1489</v>
      </c>
      <c r="AF1091" s="126"/>
      <c r="AG1091" s="126"/>
    </row>
    <row r="1092" spans="1:33" s="52" customFormat="1" x14ac:dyDescent="0.25">
      <c r="A1092" s="514"/>
      <c r="B1092" s="559"/>
      <c r="C1092" s="568"/>
      <c r="D1092" s="568"/>
      <c r="E1092" s="583"/>
      <c r="F1092" s="186" t="s">
        <v>310</v>
      </c>
      <c r="G1092" s="15"/>
      <c r="H1092" s="187"/>
      <c r="I1092" s="187"/>
      <c r="J1092" s="187"/>
      <c r="K1092" s="187"/>
      <c r="L1092" s="187"/>
      <c r="M1092" s="187"/>
      <c r="N1092" s="187"/>
      <c r="O1092" s="187"/>
      <c r="P1092" s="187"/>
      <c r="Q1092" s="187">
        <v>355946</v>
      </c>
      <c r="R1092" s="187"/>
      <c r="S1092" s="187"/>
      <c r="T1092" s="187"/>
      <c r="U1092" s="187"/>
      <c r="V1092" s="187"/>
      <c r="W1092" s="187"/>
      <c r="X1092" s="187"/>
      <c r="Y1092" s="187"/>
      <c r="Z1092" s="187"/>
      <c r="AA1092" s="261">
        <v>355946</v>
      </c>
      <c r="AB1092" s="175"/>
      <c r="AC1092" s="136"/>
      <c r="AD1092" s="137"/>
      <c r="AE1092" s="136"/>
      <c r="AF1092" s="126"/>
      <c r="AG1092" s="126"/>
    </row>
    <row r="1093" spans="1:33" s="52" customFormat="1" x14ac:dyDescent="0.25">
      <c r="A1093" s="514"/>
      <c r="B1093" s="559"/>
      <c r="C1093" s="568"/>
      <c r="D1093" s="568"/>
      <c r="E1093" s="583"/>
      <c r="F1093" s="186" t="s">
        <v>171</v>
      </c>
      <c r="G1093" s="15"/>
      <c r="H1093" s="187"/>
      <c r="I1093" s="187"/>
      <c r="J1093" s="187"/>
      <c r="K1093" s="187"/>
      <c r="L1093" s="187"/>
      <c r="M1093" s="187"/>
      <c r="N1093" s="187"/>
      <c r="O1093" s="187"/>
      <c r="P1093" s="187"/>
      <c r="Q1093" s="187"/>
      <c r="R1093" s="187"/>
      <c r="S1093" s="187"/>
      <c r="T1093" s="187">
        <v>35640</v>
      </c>
      <c r="U1093" s="187"/>
      <c r="V1093" s="187"/>
      <c r="W1093" s="187"/>
      <c r="X1093" s="187"/>
      <c r="Y1093" s="187"/>
      <c r="Z1093" s="187"/>
      <c r="AA1093" s="261">
        <v>35640</v>
      </c>
      <c r="AB1093" s="175"/>
      <c r="AC1093" s="136"/>
      <c r="AD1093" s="137"/>
      <c r="AE1093" s="136"/>
      <c r="AF1093" s="126"/>
      <c r="AG1093" s="126"/>
    </row>
    <row r="1094" spans="1:33" s="52" customFormat="1" x14ac:dyDescent="0.25">
      <c r="A1094" s="514"/>
      <c r="B1094" s="559"/>
      <c r="C1094" s="568"/>
      <c r="D1094" s="568"/>
      <c r="E1094" s="583"/>
      <c r="F1094" s="186" t="s">
        <v>65</v>
      </c>
      <c r="G1094" s="15"/>
      <c r="H1094" s="187"/>
      <c r="I1094" s="187"/>
      <c r="J1094" s="187"/>
      <c r="K1094" s="187"/>
      <c r="L1094" s="187">
        <v>213657</v>
      </c>
      <c r="M1094" s="187"/>
      <c r="N1094" s="187"/>
      <c r="O1094" s="187"/>
      <c r="P1094" s="187">
        <v>180000</v>
      </c>
      <c r="Q1094" s="187"/>
      <c r="R1094" s="187"/>
      <c r="S1094" s="187"/>
      <c r="T1094" s="187"/>
      <c r="U1094" s="187"/>
      <c r="V1094" s="187"/>
      <c r="W1094" s="187"/>
      <c r="X1094" s="187"/>
      <c r="Y1094" s="187"/>
      <c r="Z1094" s="187"/>
      <c r="AA1094" s="261">
        <v>213657</v>
      </c>
      <c r="AB1094" s="175"/>
      <c r="AC1094" s="136">
        <v>8</v>
      </c>
      <c r="AD1094" s="137">
        <v>260000</v>
      </c>
      <c r="AE1094" s="136" t="s">
        <v>1490</v>
      </c>
      <c r="AF1094" s="126"/>
      <c r="AG1094" s="126"/>
    </row>
    <row r="1095" spans="1:33" s="52" customFormat="1" x14ac:dyDescent="0.25">
      <c r="A1095" s="514"/>
      <c r="B1095" s="559"/>
      <c r="C1095" s="568"/>
      <c r="D1095" s="568"/>
      <c r="E1095" s="583"/>
      <c r="F1095" s="186" t="s">
        <v>66</v>
      </c>
      <c r="G1095" s="15"/>
      <c r="H1095" s="187"/>
      <c r="I1095" s="187"/>
      <c r="J1095" s="187"/>
      <c r="K1095" s="187"/>
      <c r="L1095" s="187"/>
      <c r="M1095" s="187"/>
      <c r="N1095" s="187"/>
      <c r="O1095" s="187"/>
      <c r="P1095" s="187"/>
      <c r="Q1095" s="187"/>
      <c r="R1095" s="187">
        <v>356083</v>
      </c>
      <c r="S1095" s="187"/>
      <c r="T1095" s="187"/>
      <c r="U1095" s="187"/>
      <c r="V1095" s="187"/>
      <c r="W1095" s="187"/>
      <c r="X1095" s="187"/>
      <c r="Y1095" s="187"/>
      <c r="Z1095" s="187"/>
      <c r="AA1095" s="261">
        <v>356083</v>
      </c>
      <c r="AB1095" s="175"/>
      <c r="AC1095" s="136"/>
      <c r="AD1095" s="137"/>
      <c r="AE1095" s="136"/>
      <c r="AF1095" s="126"/>
      <c r="AG1095" s="126"/>
    </row>
    <row r="1096" spans="1:33" s="52" customFormat="1" x14ac:dyDescent="0.25">
      <c r="A1096" s="514"/>
      <c r="B1096" s="559"/>
      <c r="C1096" s="568"/>
      <c r="D1096" s="568"/>
      <c r="E1096" s="583"/>
      <c r="F1096" s="186" t="s">
        <v>44</v>
      </c>
      <c r="G1096" s="15"/>
      <c r="H1096" s="187"/>
      <c r="I1096" s="187"/>
      <c r="J1096" s="187"/>
      <c r="K1096" s="187"/>
      <c r="L1096" s="187">
        <v>1760155</v>
      </c>
      <c r="M1096" s="187"/>
      <c r="N1096" s="187"/>
      <c r="O1096" s="187"/>
      <c r="P1096" s="187"/>
      <c r="Q1096" s="187"/>
      <c r="R1096" s="187">
        <v>349376</v>
      </c>
      <c r="S1096" s="187"/>
      <c r="T1096" s="187"/>
      <c r="U1096" s="187"/>
      <c r="V1096" s="187"/>
      <c r="W1096" s="187"/>
      <c r="X1096" s="187"/>
      <c r="Y1096" s="187"/>
      <c r="Z1096" s="187"/>
      <c r="AA1096" s="261">
        <v>1760155</v>
      </c>
      <c r="AB1096" s="175"/>
      <c r="AC1096" s="136">
        <v>21</v>
      </c>
      <c r="AD1096" s="137">
        <v>1634469</v>
      </c>
      <c r="AE1096" s="136" t="s">
        <v>1277</v>
      </c>
      <c r="AF1096" s="126"/>
      <c r="AG1096" s="126"/>
    </row>
    <row r="1097" spans="1:33" s="52" customFormat="1" x14ac:dyDescent="0.25">
      <c r="A1097" s="514"/>
      <c r="B1097" s="559"/>
      <c r="C1097" s="568"/>
      <c r="D1097" s="568"/>
      <c r="E1097" s="583"/>
      <c r="F1097" s="186" t="s">
        <v>69</v>
      </c>
      <c r="G1097" s="15"/>
      <c r="H1097" s="187"/>
      <c r="I1097" s="187"/>
      <c r="J1097" s="187"/>
      <c r="K1097" s="187"/>
      <c r="L1097" s="187"/>
      <c r="M1097" s="187"/>
      <c r="N1097" s="187"/>
      <c r="O1097" s="187"/>
      <c r="P1097" s="187"/>
      <c r="Q1097" s="187"/>
      <c r="R1097" s="187"/>
      <c r="S1097" s="187">
        <v>35597</v>
      </c>
      <c r="T1097" s="187"/>
      <c r="U1097" s="187"/>
      <c r="V1097" s="187"/>
      <c r="W1097" s="187"/>
      <c r="X1097" s="187"/>
      <c r="Y1097" s="187"/>
      <c r="Z1097" s="187"/>
      <c r="AA1097" s="261">
        <v>35597</v>
      </c>
      <c r="AB1097" s="175"/>
      <c r="AC1097" s="136"/>
      <c r="AD1097" s="137"/>
      <c r="AE1097" s="136"/>
      <c r="AF1097" s="126"/>
      <c r="AG1097" s="126"/>
    </row>
    <row r="1098" spans="1:33" s="52" customFormat="1" x14ac:dyDescent="0.25">
      <c r="A1098" s="514"/>
      <c r="B1098" s="559"/>
      <c r="C1098" s="568"/>
      <c r="D1098" s="568"/>
      <c r="E1098" s="583"/>
      <c r="F1098" s="186" t="s">
        <v>234</v>
      </c>
      <c r="G1098" s="15"/>
      <c r="H1098" s="187"/>
      <c r="I1098" s="187"/>
      <c r="J1098" s="187"/>
      <c r="K1098" s="187"/>
      <c r="L1098" s="187"/>
      <c r="M1098" s="187"/>
      <c r="N1098" s="187"/>
      <c r="O1098" s="187"/>
      <c r="P1098" s="187"/>
      <c r="Q1098" s="187"/>
      <c r="R1098" s="187"/>
      <c r="S1098" s="187">
        <v>23744</v>
      </c>
      <c r="T1098" s="187"/>
      <c r="U1098" s="187"/>
      <c r="V1098" s="187"/>
      <c r="W1098" s="187"/>
      <c r="X1098" s="187"/>
      <c r="Y1098" s="187"/>
      <c r="Z1098" s="187"/>
      <c r="AA1098" s="261">
        <v>23744</v>
      </c>
      <c r="AB1098" s="175"/>
      <c r="AC1098" s="136"/>
      <c r="AD1098" s="137"/>
      <c r="AE1098" s="136"/>
      <c r="AF1098" s="126"/>
      <c r="AG1098" s="126"/>
    </row>
    <row r="1099" spans="1:33" s="52" customFormat="1" x14ac:dyDescent="0.25">
      <c r="A1099" s="515"/>
      <c r="B1099" s="560"/>
      <c r="C1099" s="569"/>
      <c r="D1099" s="569"/>
      <c r="E1099" s="584"/>
      <c r="F1099" s="186" t="s">
        <v>442</v>
      </c>
      <c r="G1099" s="15"/>
      <c r="H1099" s="187"/>
      <c r="I1099" s="187"/>
      <c r="J1099" s="187"/>
      <c r="K1099" s="187"/>
      <c r="L1099" s="187"/>
      <c r="M1099" s="187"/>
      <c r="N1099" s="187"/>
      <c r="O1099" s="187"/>
      <c r="P1099" s="187"/>
      <c r="Q1099" s="187"/>
      <c r="R1099" s="187"/>
      <c r="S1099" s="187"/>
      <c r="T1099" s="187"/>
      <c r="U1099" s="187">
        <v>11853</v>
      </c>
      <c r="V1099" s="187"/>
      <c r="W1099" s="187"/>
      <c r="X1099" s="187"/>
      <c r="Y1099" s="187"/>
      <c r="Z1099" s="187"/>
      <c r="AA1099" s="261">
        <v>11853</v>
      </c>
      <c r="AB1099" s="175"/>
      <c r="AC1099" s="136"/>
      <c r="AD1099" s="137"/>
      <c r="AE1099" s="136"/>
      <c r="AF1099" s="126"/>
      <c r="AG1099" s="126"/>
    </row>
    <row r="1100" spans="1:33" s="52" customFormat="1" x14ac:dyDescent="0.25">
      <c r="A1100" s="181"/>
      <c r="B1100" s="182" t="s">
        <v>16</v>
      </c>
      <c r="C1100" s="183"/>
      <c r="D1100" s="82"/>
      <c r="E1100" s="82"/>
      <c r="F1100" s="184"/>
      <c r="G1100" s="143"/>
      <c r="H1100" s="143"/>
      <c r="I1100" s="143"/>
      <c r="J1100" s="143"/>
      <c r="K1100" s="143"/>
      <c r="L1100" s="143"/>
      <c r="M1100" s="143"/>
      <c r="N1100" s="143"/>
      <c r="O1100" s="143"/>
      <c r="P1100" s="143"/>
      <c r="Q1100" s="143"/>
      <c r="R1100" s="143"/>
      <c r="S1100" s="143"/>
      <c r="T1100" s="143"/>
      <c r="U1100" s="143"/>
      <c r="V1100" s="143"/>
      <c r="W1100" s="143"/>
      <c r="X1100" s="143"/>
      <c r="Y1100" s="143"/>
      <c r="Z1100" s="143"/>
      <c r="AA1100" s="144">
        <f>SUM(AA1088:AA1099)</f>
        <v>3451559</v>
      </c>
      <c r="AB1100" s="145">
        <f>AA1100/E1088</f>
        <v>0.99999985224070476</v>
      </c>
      <c r="AC1100" s="136"/>
      <c r="AD1100" s="137"/>
      <c r="AE1100" s="136"/>
      <c r="AF1100" s="126"/>
      <c r="AG1100" s="126"/>
    </row>
    <row r="1101" spans="1:33" s="52" customFormat="1" ht="15" customHeight="1" x14ac:dyDescent="0.25">
      <c r="A1101" s="513">
        <v>125</v>
      </c>
      <c r="B1101" s="556" t="s">
        <v>446</v>
      </c>
      <c r="C1101" s="570" t="s">
        <v>447</v>
      </c>
      <c r="D1101" s="552" t="s">
        <v>819</v>
      </c>
      <c r="E1101" s="582">
        <v>1874182.31</v>
      </c>
      <c r="F1101" s="186" t="s">
        <v>443</v>
      </c>
      <c r="G1101" s="15"/>
      <c r="H1101" s="187"/>
      <c r="I1101" s="187"/>
      <c r="J1101" s="187"/>
      <c r="K1101" s="187"/>
      <c r="L1101" s="187">
        <v>1057422</v>
      </c>
      <c r="M1101" s="187"/>
      <c r="N1101" s="187"/>
      <c r="O1101" s="187"/>
      <c r="P1101" s="187"/>
      <c r="Q1101" s="187"/>
      <c r="R1101" s="187"/>
      <c r="S1101" s="187"/>
      <c r="T1101" s="187"/>
      <c r="U1101" s="187"/>
      <c r="V1101" s="187"/>
      <c r="W1101" s="187"/>
      <c r="X1101" s="187"/>
      <c r="Y1101" s="187"/>
      <c r="Z1101" s="187"/>
      <c r="AA1101" s="261">
        <f>SUM(G1101:N1101)</f>
        <v>1057422</v>
      </c>
      <c r="AB1101" s="175"/>
      <c r="AC1101" s="136">
        <v>14</v>
      </c>
      <c r="AD1101" s="137">
        <v>957327.54</v>
      </c>
      <c r="AE1101" s="136"/>
      <c r="AF1101" s="126"/>
      <c r="AG1101" s="126"/>
    </row>
    <row r="1102" spans="1:33" s="52" customFormat="1" x14ac:dyDescent="0.25">
      <c r="A1102" s="514"/>
      <c r="B1102" s="568"/>
      <c r="C1102" s="568"/>
      <c r="D1102" s="568"/>
      <c r="E1102" s="693"/>
      <c r="F1102" s="186" t="s">
        <v>444</v>
      </c>
      <c r="G1102" s="15"/>
      <c r="H1102" s="187"/>
      <c r="I1102" s="187"/>
      <c r="J1102" s="187"/>
      <c r="K1102" s="187"/>
      <c r="L1102" s="187"/>
      <c r="M1102" s="187"/>
      <c r="N1102" s="187"/>
      <c r="O1102" s="187">
        <v>220000</v>
      </c>
      <c r="P1102" s="187"/>
      <c r="Q1102" s="187"/>
      <c r="R1102" s="187"/>
      <c r="S1102" s="187"/>
      <c r="T1102" s="187"/>
      <c r="U1102" s="187"/>
      <c r="V1102" s="187"/>
      <c r="W1102" s="187"/>
      <c r="X1102" s="187"/>
      <c r="Y1102" s="187"/>
      <c r="Z1102" s="187"/>
      <c r="AA1102" s="261">
        <v>220000</v>
      </c>
      <c r="AB1102" s="175"/>
      <c r="AC1102" s="136"/>
      <c r="AD1102" s="137"/>
      <c r="AE1102" s="136"/>
      <c r="AF1102" s="126"/>
      <c r="AG1102" s="126"/>
    </row>
    <row r="1103" spans="1:33" s="52" customFormat="1" x14ac:dyDescent="0.25">
      <c r="A1103" s="514"/>
      <c r="B1103" s="568"/>
      <c r="C1103" s="568"/>
      <c r="D1103" s="568"/>
      <c r="E1103" s="693"/>
      <c r="F1103" s="186" t="s">
        <v>445</v>
      </c>
      <c r="G1103" s="15"/>
      <c r="H1103" s="187"/>
      <c r="I1103" s="187"/>
      <c r="J1103" s="187"/>
      <c r="K1103" s="187"/>
      <c r="L1103" s="187"/>
      <c r="M1103" s="187"/>
      <c r="N1103" s="187"/>
      <c r="O1103" s="187"/>
      <c r="P1103" s="187"/>
      <c r="Q1103" s="187"/>
      <c r="R1103" s="187"/>
      <c r="S1103" s="187"/>
      <c r="T1103" s="187">
        <v>8000</v>
      </c>
      <c r="U1103" s="187"/>
      <c r="V1103" s="187"/>
      <c r="W1103" s="187"/>
      <c r="X1103" s="187"/>
      <c r="Y1103" s="187"/>
      <c r="Z1103" s="187"/>
      <c r="AA1103" s="261">
        <v>8000</v>
      </c>
      <c r="AB1103" s="175"/>
      <c r="AC1103" s="136"/>
      <c r="AD1103" s="137"/>
      <c r="AE1103" s="136"/>
      <c r="AF1103" s="126"/>
      <c r="AG1103" s="126"/>
    </row>
    <row r="1104" spans="1:33" s="52" customFormat="1" x14ac:dyDescent="0.25">
      <c r="A1104" s="514"/>
      <c r="B1104" s="568"/>
      <c r="C1104" s="568"/>
      <c r="D1104" s="568"/>
      <c r="E1104" s="693"/>
      <c r="F1104" s="186" t="s">
        <v>448</v>
      </c>
      <c r="G1104" s="15"/>
      <c r="H1104" s="187"/>
      <c r="I1104" s="187"/>
      <c r="J1104" s="187"/>
      <c r="K1104" s="187"/>
      <c r="L1104" s="187"/>
      <c r="M1104" s="187">
        <v>211268</v>
      </c>
      <c r="N1104" s="187"/>
      <c r="O1104" s="187"/>
      <c r="P1104" s="187"/>
      <c r="Q1104" s="187"/>
      <c r="R1104" s="187">
        <v>151268</v>
      </c>
      <c r="S1104" s="187"/>
      <c r="T1104" s="187"/>
      <c r="U1104" s="187"/>
      <c r="V1104" s="187"/>
      <c r="W1104" s="187"/>
      <c r="X1104" s="187"/>
      <c r="Y1104" s="187"/>
      <c r="Z1104" s="187"/>
      <c r="AA1104" s="261">
        <f t="shared" ref="AA1104" si="18">SUM(G1104:N1104)</f>
        <v>211268</v>
      </c>
      <c r="AB1104" s="175"/>
      <c r="AC1104" s="136">
        <v>4</v>
      </c>
      <c r="AD1104" s="137">
        <v>60000</v>
      </c>
      <c r="AE1104" s="136"/>
      <c r="AF1104" s="126"/>
      <c r="AG1104" s="126"/>
    </row>
    <row r="1105" spans="1:33" s="52" customFormat="1" x14ac:dyDescent="0.25">
      <c r="A1105" s="514"/>
      <c r="B1105" s="568"/>
      <c r="C1105" s="568"/>
      <c r="D1105" s="568"/>
      <c r="E1105" s="693"/>
      <c r="F1105" s="186" t="s">
        <v>449</v>
      </c>
      <c r="G1105" s="15"/>
      <c r="H1105" s="187"/>
      <c r="I1105" s="187"/>
      <c r="J1105" s="187"/>
      <c r="K1105" s="187"/>
      <c r="L1105" s="187"/>
      <c r="M1105" s="187"/>
      <c r="N1105" s="187"/>
      <c r="O1105" s="187"/>
      <c r="P1105" s="187"/>
      <c r="Q1105" s="187"/>
      <c r="R1105" s="187"/>
      <c r="S1105" s="187">
        <v>70390</v>
      </c>
      <c r="T1105" s="187"/>
      <c r="U1105" s="187"/>
      <c r="V1105" s="187"/>
      <c r="W1105" s="187"/>
      <c r="X1105" s="187"/>
      <c r="Y1105" s="187"/>
      <c r="Z1105" s="187"/>
      <c r="AA1105" s="261">
        <v>70390</v>
      </c>
      <c r="AB1105" s="175"/>
      <c r="AC1105" s="136"/>
      <c r="AD1105" s="137"/>
      <c r="AE1105" s="136"/>
      <c r="AF1105" s="126"/>
      <c r="AG1105" s="126"/>
    </row>
    <row r="1106" spans="1:33" s="52" customFormat="1" x14ac:dyDescent="0.25">
      <c r="A1106" s="514"/>
      <c r="B1106" s="568"/>
      <c r="C1106" s="568"/>
      <c r="D1106" s="568"/>
      <c r="E1106" s="693"/>
      <c r="F1106" s="186" t="s">
        <v>450</v>
      </c>
      <c r="G1106" s="15"/>
      <c r="H1106" s="187"/>
      <c r="I1106" s="187"/>
      <c r="J1106" s="187"/>
      <c r="K1106" s="187"/>
      <c r="L1106" s="187"/>
      <c r="M1106" s="187"/>
      <c r="N1106" s="187"/>
      <c r="O1106" s="187"/>
      <c r="P1106" s="187"/>
      <c r="Q1106" s="187"/>
      <c r="R1106" s="187"/>
      <c r="S1106" s="187">
        <v>21143</v>
      </c>
      <c r="T1106" s="187"/>
      <c r="U1106" s="187"/>
      <c r="V1106" s="187"/>
      <c r="W1106" s="187"/>
      <c r="X1106" s="187"/>
      <c r="Y1106" s="187"/>
      <c r="Z1106" s="187"/>
      <c r="AA1106" s="261">
        <v>21143</v>
      </c>
      <c r="AB1106" s="175"/>
      <c r="AC1106" s="136"/>
      <c r="AD1106" s="137"/>
      <c r="AE1106" s="136"/>
      <c r="AF1106" s="126"/>
      <c r="AG1106" s="126"/>
    </row>
    <row r="1107" spans="1:33" s="52" customFormat="1" x14ac:dyDescent="0.25">
      <c r="A1107" s="514"/>
      <c r="B1107" s="568"/>
      <c r="C1107" s="568"/>
      <c r="D1107" s="568"/>
      <c r="E1107" s="693"/>
      <c r="F1107" s="186" t="s">
        <v>451</v>
      </c>
      <c r="G1107" s="15"/>
      <c r="H1107" s="187"/>
      <c r="I1107" s="187"/>
      <c r="J1107" s="187"/>
      <c r="K1107" s="187"/>
      <c r="L1107" s="187"/>
      <c r="M1107" s="187"/>
      <c r="N1107" s="187"/>
      <c r="O1107" s="187"/>
      <c r="P1107" s="187"/>
      <c r="Q1107" s="187"/>
      <c r="R1107" s="187"/>
      <c r="S1107" s="187"/>
      <c r="T1107" s="187">
        <v>4250</v>
      </c>
      <c r="U1107" s="187"/>
      <c r="V1107" s="187"/>
      <c r="W1107" s="187"/>
      <c r="X1107" s="187"/>
      <c r="Y1107" s="187"/>
      <c r="Z1107" s="187"/>
      <c r="AA1107" s="261">
        <v>4250</v>
      </c>
      <c r="AB1107" s="175"/>
      <c r="AC1107" s="136"/>
      <c r="AD1107" s="137"/>
      <c r="AE1107" s="136"/>
      <c r="AF1107" s="126"/>
      <c r="AG1107" s="126"/>
    </row>
    <row r="1108" spans="1:33" s="52" customFormat="1" x14ac:dyDescent="0.25">
      <c r="A1108" s="515"/>
      <c r="B1108" s="569"/>
      <c r="C1108" s="569"/>
      <c r="D1108" s="569"/>
      <c r="E1108" s="694"/>
      <c r="F1108" s="191" t="s">
        <v>307</v>
      </c>
      <c r="G1108" s="15"/>
      <c r="H1108" s="187"/>
      <c r="I1108" s="187"/>
      <c r="J1108" s="187"/>
      <c r="K1108" s="187"/>
      <c r="L1108" s="187"/>
      <c r="M1108" s="187"/>
      <c r="N1108" s="187"/>
      <c r="O1108" s="187"/>
      <c r="P1108" s="187"/>
      <c r="Q1108" s="187"/>
      <c r="R1108" s="187"/>
      <c r="S1108" s="187"/>
      <c r="T1108" s="187"/>
      <c r="U1108" s="187">
        <v>281709</v>
      </c>
      <c r="V1108" s="187"/>
      <c r="W1108" s="187"/>
      <c r="X1108" s="187"/>
      <c r="Y1108" s="187"/>
      <c r="Z1108" s="187"/>
      <c r="AA1108" s="261">
        <v>281709</v>
      </c>
      <c r="AB1108" s="175"/>
      <c r="AC1108" s="136"/>
      <c r="AD1108" s="137"/>
      <c r="AE1108" s="136" t="s">
        <v>1209</v>
      </c>
      <c r="AF1108" s="126"/>
      <c r="AG1108" s="126"/>
    </row>
    <row r="1109" spans="1:33" s="52" customFormat="1" x14ac:dyDescent="0.25">
      <c r="A1109" s="181"/>
      <c r="B1109" s="182" t="s">
        <v>16</v>
      </c>
      <c r="C1109" s="183"/>
      <c r="D1109" s="82"/>
      <c r="E1109" s="82"/>
      <c r="F1109" s="184"/>
      <c r="G1109" s="143"/>
      <c r="H1109" s="143"/>
      <c r="I1109" s="143"/>
      <c r="J1109" s="143"/>
      <c r="K1109" s="143"/>
      <c r="L1109" s="143"/>
      <c r="M1109" s="143"/>
      <c r="N1109" s="143"/>
      <c r="O1109" s="143"/>
      <c r="P1109" s="143"/>
      <c r="Q1109" s="143"/>
      <c r="R1109" s="143"/>
      <c r="S1109" s="143"/>
      <c r="T1109" s="143"/>
      <c r="U1109" s="143"/>
      <c r="V1109" s="143"/>
      <c r="W1109" s="143"/>
      <c r="X1109" s="143"/>
      <c r="Y1109" s="143"/>
      <c r="Z1109" s="143"/>
      <c r="AA1109" s="144">
        <f>SUM(AA1101:AA1108)</f>
        <v>1874182</v>
      </c>
      <c r="AB1109" s="145">
        <f>AA1109/E1101</f>
        <v>0.99999983459453312</v>
      </c>
      <c r="AC1109" s="136"/>
      <c r="AD1109" s="137"/>
      <c r="AE1109" s="136"/>
      <c r="AF1109" s="126"/>
      <c r="AG1109" s="126"/>
    </row>
    <row r="1110" spans="1:33" s="52" customFormat="1" x14ac:dyDescent="0.25">
      <c r="A1110" s="513">
        <v>126</v>
      </c>
      <c r="B1110" s="510" t="s">
        <v>452</v>
      </c>
      <c r="C1110" s="516" t="s">
        <v>453</v>
      </c>
      <c r="D1110" s="522" t="s">
        <v>864</v>
      </c>
      <c r="E1110" s="519">
        <v>2452838.88</v>
      </c>
      <c r="F1110" s="132" t="s">
        <v>27</v>
      </c>
      <c r="G1110" s="79"/>
      <c r="H1110" s="79"/>
      <c r="I1110" s="79">
        <v>669833.07999999996</v>
      </c>
      <c r="J1110" s="79"/>
      <c r="K1110" s="79"/>
      <c r="L1110" s="79"/>
      <c r="M1110" s="79"/>
      <c r="N1110" s="79"/>
      <c r="O1110" s="79"/>
      <c r="P1110" s="79"/>
      <c r="Q1110" s="79"/>
      <c r="R1110" s="79"/>
      <c r="S1110" s="79"/>
      <c r="T1110" s="79"/>
      <c r="U1110" s="79"/>
      <c r="V1110" s="79"/>
      <c r="W1110" s="79"/>
      <c r="X1110" s="79"/>
      <c r="Y1110" s="79"/>
      <c r="Z1110" s="79"/>
      <c r="AA1110" s="261">
        <v>669833.07999999996</v>
      </c>
      <c r="AB1110" s="175"/>
      <c r="AC1110" s="136">
        <v>11</v>
      </c>
      <c r="AD1110" s="137">
        <v>668313</v>
      </c>
      <c r="AE1110" s="136"/>
      <c r="AF1110" s="126"/>
      <c r="AG1110" s="126"/>
    </row>
    <row r="1111" spans="1:33" s="52" customFormat="1" x14ac:dyDescent="0.25">
      <c r="A1111" s="514"/>
      <c r="B1111" s="511"/>
      <c r="C1111" s="517"/>
      <c r="D1111" s="630"/>
      <c r="E1111" s="520"/>
      <c r="F1111" s="132" t="s">
        <v>860</v>
      </c>
      <c r="G1111" s="79"/>
      <c r="H1111" s="79"/>
      <c r="I1111" s="79">
        <v>385419.47</v>
      </c>
      <c r="J1111" s="79"/>
      <c r="K1111" s="79"/>
      <c r="L1111" s="79">
        <v>385419</v>
      </c>
      <c r="M1111" s="79"/>
      <c r="N1111" s="79"/>
      <c r="O1111" s="79"/>
      <c r="P1111" s="79"/>
      <c r="Q1111" s="79"/>
      <c r="R1111" s="79"/>
      <c r="S1111" s="79"/>
      <c r="T1111" s="79"/>
      <c r="U1111" s="79"/>
      <c r="V1111" s="79"/>
      <c r="W1111" s="79"/>
      <c r="X1111" s="79"/>
      <c r="Y1111" s="79"/>
      <c r="Z1111" s="79"/>
      <c r="AA1111" s="261">
        <v>385419.47</v>
      </c>
      <c r="AB1111" s="175"/>
      <c r="AC1111" s="136">
        <v>1</v>
      </c>
      <c r="AD1111" s="137">
        <v>30000</v>
      </c>
      <c r="AE1111" s="136" t="s">
        <v>1141</v>
      </c>
      <c r="AF1111" s="126"/>
      <c r="AG1111" s="126"/>
    </row>
    <row r="1112" spans="1:33" s="52" customFormat="1" x14ac:dyDescent="0.25">
      <c r="A1112" s="514"/>
      <c r="B1112" s="511"/>
      <c r="C1112" s="517"/>
      <c r="D1112" s="630"/>
      <c r="E1112" s="520"/>
      <c r="F1112" s="132" t="s">
        <v>29</v>
      </c>
      <c r="G1112" s="79"/>
      <c r="H1112" s="79"/>
      <c r="I1112" s="79">
        <v>179889.6</v>
      </c>
      <c r="J1112" s="79"/>
      <c r="K1112" s="79"/>
      <c r="L1112" s="79">
        <v>59890</v>
      </c>
      <c r="M1112" s="79"/>
      <c r="N1112" s="79"/>
      <c r="O1112" s="79"/>
      <c r="P1112" s="79"/>
      <c r="Q1112" s="79"/>
      <c r="R1112" s="79"/>
      <c r="S1112" s="79"/>
      <c r="T1112" s="79"/>
      <c r="U1112" s="79"/>
      <c r="V1112" s="79"/>
      <c r="W1112" s="79"/>
      <c r="X1112" s="79"/>
      <c r="Y1112" s="79"/>
      <c r="Z1112" s="79"/>
      <c r="AA1112" s="261">
        <v>179889.6</v>
      </c>
      <c r="AB1112" s="175"/>
      <c r="AC1112" s="136">
        <v>3</v>
      </c>
      <c r="AD1112" s="137">
        <v>170000</v>
      </c>
      <c r="AE1112" s="136"/>
      <c r="AF1112" s="126"/>
      <c r="AG1112" s="126"/>
    </row>
    <row r="1113" spans="1:33" s="52" customFormat="1" x14ac:dyDescent="0.25">
      <c r="A1113" s="514"/>
      <c r="B1113" s="511"/>
      <c r="C1113" s="517"/>
      <c r="D1113" s="630"/>
      <c r="E1113" s="520"/>
      <c r="F1113" s="132" t="s">
        <v>454</v>
      </c>
      <c r="G1113" s="79"/>
      <c r="H1113" s="79"/>
      <c r="I1113" s="79">
        <v>256946.31</v>
      </c>
      <c r="J1113" s="79"/>
      <c r="K1113" s="79"/>
      <c r="L1113" s="79"/>
      <c r="M1113" s="79"/>
      <c r="N1113" s="79"/>
      <c r="O1113" s="79"/>
      <c r="P1113" s="79"/>
      <c r="Q1113" s="79"/>
      <c r="R1113" s="79"/>
      <c r="S1113" s="79"/>
      <c r="T1113" s="79"/>
      <c r="U1113" s="79"/>
      <c r="V1113" s="79"/>
      <c r="W1113" s="79"/>
      <c r="X1113" s="79"/>
      <c r="Y1113" s="79"/>
      <c r="Z1113" s="79"/>
      <c r="AA1113" s="261">
        <v>256946.31</v>
      </c>
      <c r="AB1113" s="175"/>
      <c r="AC1113" s="136">
        <v>2</v>
      </c>
      <c r="AD1113" s="137">
        <v>256675</v>
      </c>
      <c r="AE1113" s="136"/>
      <c r="AF1113" s="126"/>
      <c r="AG1113" s="126"/>
    </row>
    <row r="1114" spans="1:33" s="52" customFormat="1" x14ac:dyDescent="0.25">
      <c r="A1114" s="514"/>
      <c r="B1114" s="511"/>
      <c r="C1114" s="517"/>
      <c r="D1114" s="630"/>
      <c r="E1114" s="520"/>
      <c r="F1114" s="132" t="s">
        <v>861</v>
      </c>
      <c r="G1114" s="79"/>
      <c r="H1114" s="79"/>
      <c r="I1114" s="79"/>
      <c r="J1114" s="79"/>
      <c r="K1114" s="79">
        <v>44989.38</v>
      </c>
      <c r="L1114" s="79"/>
      <c r="M1114" s="79"/>
      <c r="N1114" s="79"/>
      <c r="O1114" s="79"/>
      <c r="P1114" s="79">
        <v>44989.38</v>
      </c>
      <c r="Q1114" s="79"/>
      <c r="R1114" s="79"/>
      <c r="S1114" s="79"/>
      <c r="T1114" s="79"/>
      <c r="U1114" s="79"/>
      <c r="V1114" s="79"/>
      <c r="W1114" s="79"/>
      <c r="X1114" s="79"/>
      <c r="Y1114" s="79"/>
      <c r="Z1114" s="79"/>
      <c r="AA1114" s="261">
        <v>44989.38</v>
      </c>
      <c r="AB1114" s="175"/>
      <c r="AC1114" s="136"/>
      <c r="AD1114" s="137"/>
      <c r="AE1114" s="136" t="s">
        <v>1142</v>
      </c>
      <c r="AF1114" s="126"/>
      <c r="AG1114" s="126"/>
    </row>
    <row r="1115" spans="1:33" s="52" customFormat="1" x14ac:dyDescent="0.25">
      <c r="A1115" s="514"/>
      <c r="B1115" s="511"/>
      <c r="C1115" s="517"/>
      <c r="D1115" s="630"/>
      <c r="E1115" s="520"/>
      <c r="F1115" s="132" t="s">
        <v>862</v>
      </c>
      <c r="G1115" s="79"/>
      <c r="H1115" s="79"/>
      <c r="I1115" s="79"/>
      <c r="J1115" s="79"/>
      <c r="K1115" s="79">
        <v>276159.52</v>
      </c>
      <c r="L1115" s="79"/>
      <c r="M1115" s="79"/>
      <c r="N1115" s="79"/>
      <c r="O1115" s="79"/>
      <c r="P1115" s="79">
        <v>276159.52</v>
      </c>
      <c r="Q1115" s="79"/>
      <c r="R1115" s="79"/>
      <c r="S1115" s="79"/>
      <c r="T1115" s="79"/>
      <c r="U1115" s="79"/>
      <c r="V1115" s="79"/>
      <c r="W1115" s="79"/>
      <c r="X1115" s="79"/>
      <c r="Y1115" s="79"/>
      <c r="Z1115" s="79"/>
      <c r="AA1115" s="261">
        <v>276159.52</v>
      </c>
      <c r="AB1115" s="175"/>
      <c r="AC1115" s="136"/>
      <c r="AD1115" s="137"/>
      <c r="AE1115" s="136" t="s">
        <v>1142</v>
      </c>
      <c r="AF1115" s="126"/>
      <c r="AG1115" s="126"/>
    </row>
    <row r="1116" spans="1:33" s="52" customFormat="1" x14ac:dyDescent="0.25">
      <c r="A1116" s="514"/>
      <c r="B1116" s="511"/>
      <c r="C1116" s="517"/>
      <c r="D1116" s="630"/>
      <c r="E1116" s="520"/>
      <c r="F1116" s="132" t="s">
        <v>455</v>
      </c>
      <c r="G1116" s="79"/>
      <c r="H1116" s="79"/>
      <c r="I1116" s="79"/>
      <c r="J1116" s="79"/>
      <c r="K1116" s="79">
        <v>256946.31</v>
      </c>
      <c r="L1116" s="79"/>
      <c r="M1116" s="79"/>
      <c r="N1116" s="79"/>
      <c r="O1116" s="79"/>
      <c r="P1116" s="79">
        <v>256946.31</v>
      </c>
      <c r="Q1116" s="79"/>
      <c r="R1116" s="79"/>
      <c r="S1116" s="79"/>
      <c r="T1116" s="79"/>
      <c r="U1116" s="79"/>
      <c r="V1116" s="79"/>
      <c r="W1116" s="79"/>
      <c r="X1116" s="79"/>
      <c r="Y1116" s="79"/>
      <c r="Z1116" s="79"/>
      <c r="AA1116" s="261">
        <v>256946.31</v>
      </c>
      <c r="AB1116" s="175"/>
      <c r="AC1116" s="136"/>
      <c r="AD1116" s="137"/>
      <c r="AE1116" s="136" t="s">
        <v>1142</v>
      </c>
      <c r="AF1116" s="126"/>
      <c r="AG1116" s="126"/>
    </row>
    <row r="1117" spans="1:33" s="52" customFormat="1" x14ac:dyDescent="0.25">
      <c r="A1117" s="514"/>
      <c r="B1117" s="511"/>
      <c r="C1117" s="517"/>
      <c r="D1117" s="630"/>
      <c r="E1117" s="520"/>
      <c r="F1117" s="132" t="s">
        <v>456</v>
      </c>
      <c r="G1117" s="79"/>
      <c r="H1117" s="79"/>
      <c r="I1117" s="79"/>
      <c r="J1117" s="79"/>
      <c r="K1117" s="79">
        <v>256946.31</v>
      </c>
      <c r="L1117" s="79"/>
      <c r="M1117" s="79"/>
      <c r="N1117" s="79"/>
      <c r="O1117" s="79"/>
      <c r="P1117" s="79">
        <v>256946.31</v>
      </c>
      <c r="Q1117" s="79"/>
      <c r="R1117" s="79"/>
      <c r="S1117" s="79"/>
      <c r="T1117" s="79"/>
      <c r="U1117" s="79"/>
      <c r="V1117" s="79"/>
      <c r="W1117" s="79"/>
      <c r="X1117" s="79"/>
      <c r="Y1117" s="79"/>
      <c r="Z1117" s="79"/>
      <c r="AA1117" s="261">
        <v>256946.31</v>
      </c>
      <c r="AB1117" s="175"/>
      <c r="AC1117" s="136"/>
      <c r="AD1117" s="137"/>
      <c r="AE1117" s="136" t="s">
        <v>1142</v>
      </c>
      <c r="AF1117" s="126"/>
      <c r="AG1117" s="126"/>
    </row>
    <row r="1118" spans="1:33" s="52" customFormat="1" x14ac:dyDescent="0.25">
      <c r="A1118" s="514"/>
      <c r="B1118" s="511"/>
      <c r="C1118" s="517"/>
      <c r="D1118" s="630"/>
      <c r="E1118" s="520"/>
      <c r="F1118" s="132" t="s">
        <v>863</v>
      </c>
      <c r="G1118" s="79"/>
      <c r="H1118" s="79"/>
      <c r="I1118" s="79"/>
      <c r="J1118" s="79"/>
      <c r="K1118" s="79">
        <v>25708.22</v>
      </c>
      <c r="L1118" s="79"/>
      <c r="M1118" s="79"/>
      <c r="N1118" s="79"/>
      <c r="O1118" s="79"/>
      <c r="P1118" s="79"/>
      <c r="Q1118" s="79"/>
      <c r="R1118" s="79">
        <v>25708.22</v>
      </c>
      <c r="S1118" s="79"/>
      <c r="T1118" s="79"/>
      <c r="U1118" s="79"/>
      <c r="V1118" s="79"/>
      <c r="W1118" s="79"/>
      <c r="X1118" s="79"/>
      <c r="Y1118" s="79"/>
      <c r="Z1118" s="79"/>
      <c r="AA1118" s="261">
        <v>25708.22</v>
      </c>
      <c r="AB1118" s="175"/>
      <c r="AC1118" s="136"/>
      <c r="AD1118" s="137"/>
      <c r="AE1118" s="136" t="s">
        <v>1142</v>
      </c>
      <c r="AF1118" s="126"/>
      <c r="AG1118" s="126"/>
    </row>
    <row r="1119" spans="1:33" s="52" customFormat="1" x14ac:dyDescent="0.25">
      <c r="A1119" s="181"/>
      <c r="B1119" s="182" t="s">
        <v>16</v>
      </c>
      <c r="C1119" s="183"/>
      <c r="D1119" s="82"/>
      <c r="E1119" s="82"/>
      <c r="F1119" s="184"/>
      <c r="G1119" s="143"/>
      <c r="H1119" s="143"/>
      <c r="I1119" s="143"/>
      <c r="J1119" s="143"/>
      <c r="K1119" s="143"/>
      <c r="L1119" s="143"/>
      <c r="M1119" s="143"/>
      <c r="N1119" s="143"/>
      <c r="O1119" s="143"/>
      <c r="P1119" s="143"/>
      <c r="Q1119" s="143"/>
      <c r="R1119" s="143"/>
      <c r="S1119" s="143"/>
      <c r="T1119" s="143"/>
      <c r="U1119" s="143"/>
      <c r="V1119" s="143"/>
      <c r="W1119" s="143"/>
      <c r="X1119" s="143"/>
      <c r="Y1119" s="143"/>
      <c r="Z1119" s="143"/>
      <c r="AA1119" s="144">
        <f>SUM(AA1110:AA1118)</f>
        <v>2352838.2000000002</v>
      </c>
      <c r="AB1119" s="145">
        <f>AA1119/E1110</f>
        <v>0.95923063646153561</v>
      </c>
      <c r="AC1119" s="136"/>
      <c r="AD1119" s="137"/>
      <c r="AE1119" s="136"/>
      <c r="AF1119" s="126"/>
      <c r="AG1119" s="126"/>
    </row>
    <row r="1120" spans="1:33" s="52" customFormat="1" ht="15" customHeight="1" x14ac:dyDescent="0.25">
      <c r="A1120" s="513">
        <v>127</v>
      </c>
      <c r="B1120" s="510" t="s">
        <v>458</v>
      </c>
      <c r="C1120" s="516" t="s">
        <v>459</v>
      </c>
      <c r="D1120" s="522" t="s">
        <v>865</v>
      </c>
      <c r="E1120" s="519">
        <v>2387074.31</v>
      </c>
      <c r="F1120" s="132" t="s">
        <v>343</v>
      </c>
      <c r="G1120" s="79"/>
      <c r="H1120" s="79"/>
      <c r="I1120" s="79"/>
      <c r="J1120" s="79"/>
      <c r="K1120" s="79"/>
      <c r="L1120" s="79"/>
      <c r="M1120" s="79">
        <v>201213</v>
      </c>
      <c r="N1120" s="79"/>
      <c r="O1120" s="79"/>
      <c r="P1120" s="79"/>
      <c r="Q1120" s="79"/>
      <c r="R1120" s="79"/>
      <c r="S1120" s="79"/>
      <c r="T1120" s="79"/>
      <c r="U1120" s="79"/>
      <c r="V1120" s="79"/>
      <c r="W1120" s="79"/>
      <c r="X1120" s="79"/>
      <c r="Y1120" s="79"/>
      <c r="Z1120" s="79"/>
      <c r="AA1120" s="261">
        <v>201213</v>
      </c>
      <c r="AB1120" s="175"/>
      <c r="AC1120" s="136"/>
      <c r="AD1120" s="137"/>
      <c r="AE1120" s="136"/>
      <c r="AF1120" s="126"/>
      <c r="AG1120" s="126"/>
    </row>
    <row r="1121" spans="1:33" s="52" customFormat="1" x14ac:dyDescent="0.25">
      <c r="A1121" s="514"/>
      <c r="B1121" s="511"/>
      <c r="C1121" s="517"/>
      <c r="D1121" s="577"/>
      <c r="E1121" s="520"/>
      <c r="F1121" s="132" t="s">
        <v>457</v>
      </c>
      <c r="G1121" s="79"/>
      <c r="H1121" s="79"/>
      <c r="I1121" s="79"/>
      <c r="J1121" s="79"/>
      <c r="K1121" s="79"/>
      <c r="L1121" s="79"/>
      <c r="M1121" s="79">
        <v>450000</v>
      </c>
      <c r="N1121" s="79"/>
      <c r="O1121" s="79"/>
      <c r="P1121" s="79"/>
      <c r="Q1121" s="79"/>
      <c r="R1121" s="79"/>
      <c r="S1121" s="79"/>
      <c r="T1121" s="79"/>
      <c r="U1121" s="79"/>
      <c r="V1121" s="79"/>
      <c r="W1121" s="79"/>
      <c r="X1121" s="79"/>
      <c r="Y1121" s="79"/>
      <c r="Z1121" s="79"/>
      <c r="AA1121" s="261">
        <v>450000</v>
      </c>
      <c r="AB1121" s="175"/>
      <c r="AC1121" s="136"/>
      <c r="AD1121" s="137"/>
      <c r="AE1121" s="136"/>
      <c r="AF1121" s="126"/>
      <c r="AG1121" s="126"/>
    </row>
    <row r="1122" spans="1:33" s="52" customFormat="1" x14ac:dyDescent="0.25">
      <c r="A1122" s="514"/>
      <c r="B1122" s="511"/>
      <c r="C1122" s="517"/>
      <c r="D1122" s="577"/>
      <c r="E1122" s="520"/>
      <c r="F1122" s="132" t="s">
        <v>51</v>
      </c>
      <c r="G1122" s="79"/>
      <c r="H1122" s="79"/>
      <c r="I1122" s="79"/>
      <c r="J1122" s="79">
        <v>111213</v>
      </c>
      <c r="K1122" s="79"/>
      <c r="L1122" s="79"/>
      <c r="M1122" s="79"/>
      <c r="N1122" s="79"/>
      <c r="O1122" s="79"/>
      <c r="P1122" s="79"/>
      <c r="Q1122" s="79"/>
      <c r="R1122" s="79">
        <v>31213</v>
      </c>
      <c r="S1122" s="79"/>
      <c r="T1122" s="79"/>
      <c r="U1122" s="79"/>
      <c r="V1122" s="79"/>
      <c r="W1122" s="79"/>
      <c r="X1122" s="79"/>
      <c r="Y1122" s="79"/>
      <c r="Z1122" s="79"/>
      <c r="AA1122" s="261">
        <v>111213</v>
      </c>
      <c r="AB1122" s="175"/>
      <c r="AC1122" s="136">
        <v>2</v>
      </c>
      <c r="AD1122" s="137">
        <v>80000</v>
      </c>
      <c r="AE1122" s="136"/>
      <c r="AF1122" s="126"/>
      <c r="AG1122" s="126"/>
    </row>
    <row r="1123" spans="1:33" s="52" customFormat="1" x14ac:dyDescent="0.25">
      <c r="A1123" s="514"/>
      <c r="B1123" s="511"/>
      <c r="C1123" s="517"/>
      <c r="D1123" s="577"/>
      <c r="E1123" s="520"/>
      <c r="F1123" s="132" t="s">
        <v>371</v>
      </c>
      <c r="G1123" s="79"/>
      <c r="H1123" s="79"/>
      <c r="I1123" s="79"/>
      <c r="J1123" s="79"/>
      <c r="K1123" s="79"/>
      <c r="L1123" s="79"/>
      <c r="M1123" s="79">
        <v>200000</v>
      </c>
      <c r="N1123" s="79"/>
      <c r="O1123" s="79"/>
      <c r="P1123" s="79"/>
      <c r="Q1123" s="79"/>
      <c r="R1123" s="79">
        <v>200000</v>
      </c>
      <c r="S1123" s="79"/>
      <c r="T1123" s="79"/>
      <c r="U1123" s="79"/>
      <c r="V1123" s="79"/>
      <c r="W1123" s="79"/>
      <c r="X1123" s="79"/>
      <c r="Y1123" s="79"/>
      <c r="Z1123" s="79"/>
      <c r="AA1123" s="261">
        <v>200000</v>
      </c>
      <c r="AB1123" s="175"/>
      <c r="AC1123" s="136"/>
      <c r="AD1123" s="137"/>
      <c r="AE1123" s="136"/>
      <c r="AF1123" s="126"/>
      <c r="AG1123" s="126"/>
    </row>
    <row r="1124" spans="1:33" s="52" customFormat="1" x14ac:dyDescent="0.25">
      <c r="A1124" s="514"/>
      <c r="B1124" s="511"/>
      <c r="C1124" s="517"/>
      <c r="D1124" s="577"/>
      <c r="E1124" s="520"/>
      <c r="F1124" s="132" t="s">
        <v>53</v>
      </c>
      <c r="G1124" s="79"/>
      <c r="H1124" s="79"/>
      <c r="I1124" s="79"/>
      <c r="J1124" s="79"/>
      <c r="K1124" s="79"/>
      <c r="L1124" s="79"/>
      <c r="M1124" s="79">
        <v>1033434</v>
      </c>
      <c r="N1124" s="79"/>
      <c r="O1124" s="79">
        <v>1033434</v>
      </c>
      <c r="P1124" s="79"/>
      <c r="Q1124" s="79"/>
      <c r="R1124" s="79"/>
      <c r="S1124" s="79"/>
      <c r="T1124" s="79"/>
      <c r="U1124" s="79"/>
      <c r="V1124" s="79"/>
      <c r="W1124" s="79"/>
      <c r="X1124" s="79"/>
      <c r="Y1124" s="79"/>
      <c r="Z1124" s="79"/>
      <c r="AA1124" s="261">
        <v>1033434</v>
      </c>
      <c r="AB1124" s="175"/>
      <c r="AC1124" s="136"/>
      <c r="AD1124" s="137"/>
      <c r="AE1124" s="136"/>
      <c r="AF1124" s="126"/>
      <c r="AG1124" s="126"/>
    </row>
    <row r="1125" spans="1:33" s="52" customFormat="1" x14ac:dyDescent="0.25">
      <c r="A1125" s="514"/>
      <c r="B1125" s="511"/>
      <c r="C1125" s="517"/>
      <c r="D1125" s="577"/>
      <c r="E1125" s="520"/>
      <c r="F1125" s="132" t="s">
        <v>147</v>
      </c>
      <c r="G1125" s="79"/>
      <c r="H1125" s="79"/>
      <c r="I1125" s="79"/>
      <c r="J1125" s="79"/>
      <c r="K1125" s="79"/>
      <c r="L1125" s="79"/>
      <c r="M1125" s="79">
        <v>81213</v>
      </c>
      <c r="N1125" s="79"/>
      <c r="O1125" s="79"/>
      <c r="P1125" s="79"/>
      <c r="Q1125" s="79"/>
      <c r="R1125" s="79"/>
      <c r="S1125" s="79"/>
      <c r="T1125" s="79"/>
      <c r="U1125" s="79"/>
      <c r="V1125" s="79">
        <v>81213</v>
      </c>
      <c r="W1125" s="79"/>
      <c r="X1125" s="79"/>
      <c r="Y1125" s="79"/>
      <c r="Z1125" s="79"/>
      <c r="AA1125" s="261">
        <v>81213</v>
      </c>
      <c r="AB1125" s="175"/>
      <c r="AC1125" s="136"/>
      <c r="AD1125" s="137"/>
      <c r="AE1125" s="136"/>
      <c r="AF1125" s="126"/>
      <c r="AG1125" s="126"/>
    </row>
    <row r="1126" spans="1:33" s="52" customFormat="1" x14ac:dyDescent="0.25">
      <c r="A1126" s="514"/>
      <c r="B1126" s="511"/>
      <c r="C1126" s="517"/>
      <c r="D1126" s="577"/>
      <c r="E1126" s="520"/>
      <c r="F1126" s="132" t="s">
        <v>460</v>
      </c>
      <c r="G1126" s="79"/>
      <c r="H1126" s="79"/>
      <c r="I1126" s="79"/>
      <c r="J1126" s="79"/>
      <c r="K1126" s="79"/>
      <c r="L1126" s="79"/>
      <c r="M1126" s="79">
        <v>150000</v>
      </c>
      <c r="N1126" s="79"/>
      <c r="O1126" s="79">
        <v>150000</v>
      </c>
      <c r="P1126" s="79"/>
      <c r="Q1126" s="79"/>
      <c r="R1126" s="79"/>
      <c r="S1126" s="79"/>
      <c r="T1126" s="79"/>
      <c r="U1126" s="79"/>
      <c r="V1126" s="79"/>
      <c r="W1126" s="79"/>
      <c r="X1126" s="79"/>
      <c r="Y1126" s="79"/>
      <c r="Z1126" s="79"/>
      <c r="AA1126" s="261">
        <v>150000</v>
      </c>
      <c r="AB1126" s="175"/>
      <c r="AC1126" s="136"/>
      <c r="AD1126" s="137"/>
      <c r="AE1126" s="136"/>
      <c r="AF1126" s="126"/>
      <c r="AG1126" s="126"/>
    </row>
    <row r="1127" spans="1:33" s="52" customFormat="1" x14ac:dyDescent="0.25">
      <c r="A1127" s="514"/>
      <c r="B1127" s="511"/>
      <c r="C1127" s="517"/>
      <c r="D1127" s="577"/>
      <c r="E1127" s="520"/>
      <c r="F1127" s="132" t="s">
        <v>461</v>
      </c>
      <c r="G1127" s="79"/>
      <c r="H1127" s="79"/>
      <c r="I1127" s="79"/>
      <c r="J1127" s="79"/>
      <c r="K1127" s="79"/>
      <c r="L1127" s="79"/>
      <c r="M1127" s="79"/>
      <c r="N1127" s="79"/>
      <c r="O1127" s="79">
        <v>120000</v>
      </c>
      <c r="P1127" s="79"/>
      <c r="Q1127" s="79"/>
      <c r="R1127" s="79"/>
      <c r="S1127" s="79"/>
      <c r="T1127" s="79"/>
      <c r="U1127" s="79"/>
      <c r="V1127" s="79"/>
      <c r="W1127" s="79"/>
      <c r="X1127" s="79"/>
      <c r="Y1127" s="79"/>
      <c r="Z1127" s="79"/>
      <c r="AA1127" s="261">
        <v>120000</v>
      </c>
      <c r="AB1127" s="175"/>
      <c r="AC1127" s="136"/>
      <c r="AD1127" s="137"/>
      <c r="AE1127" s="136"/>
      <c r="AF1127" s="126"/>
      <c r="AG1127" s="126"/>
    </row>
    <row r="1128" spans="1:33" s="52" customFormat="1" x14ac:dyDescent="0.25">
      <c r="A1128" s="515"/>
      <c r="B1128" s="512"/>
      <c r="C1128" s="518"/>
      <c r="D1128" s="578"/>
      <c r="E1128" s="521"/>
      <c r="F1128" s="132" t="s">
        <v>55</v>
      </c>
      <c r="G1128" s="79"/>
      <c r="H1128" s="79"/>
      <c r="I1128" s="79"/>
      <c r="J1128" s="79"/>
      <c r="K1128" s="79"/>
      <c r="L1128" s="79"/>
      <c r="M1128" s="79">
        <v>40000</v>
      </c>
      <c r="N1128" s="79"/>
      <c r="O1128" s="79">
        <v>40000</v>
      </c>
      <c r="P1128" s="79"/>
      <c r="Q1128" s="79"/>
      <c r="R1128" s="79"/>
      <c r="S1128" s="79"/>
      <c r="T1128" s="79"/>
      <c r="U1128" s="79"/>
      <c r="V1128" s="79"/>
      <c r="W1128" s="79"/>
      <c r="X1128" s="79"/>
      <c r="Y1128" s="79"/>
      <c r="Z1128" s="79"/>
      <c r="AA1128" s="261">
        <v>40000</v>
      </c>
      <c r="AB1128" s="175"/>
      <c r="AC1128" s="136"/>
      <c r="AD1128" s="137"/>
      <c r="AE1128" s="136"/>
      <c r="AF1128" s="126"/>
      <c r="AG1128" s="126"/>
    </row>
    <row r="1129" spans="1:33" s="52" customFormat="1" x14ac:dyDescent="0.25">
      <c r="A1129" s="181"/>
      <c r="B1129" s="182" t="s">
        <v>16</v>
      </c>
      <c r="C1129" s="183"/>
      <c r="D1129" s="82"/>
      <c r="E1129" s="82"/>
      <c r="F1129" s="184"/>
      <c r="G1129" s="143"/>
      <c r="H1129" s="143"/>
      <c r="I1129" s="143"/>
      <c r="J1129" s="143"/>
      <c r="K1129" s="143"/>
      <c r="L1129" s="143"/>
      <c r="M1129" s="143"/>
      <c r="N1129" s="143"/>
      <c r="O1129" s="143"/>
      <c r="P1129" s="143"/>
      <c r="Q1129" s="143"/>
      <c r="R1129" s="143"/>
      <c r="S1129" s="143"/>
      <c r="T1129" s="143"/>
      <c r="U1129" s="143"/>
      <c r="V1129" s="143"/>
      <c r="W1129" s="143"/>
      <c r="X1129" s="143"/>
      <c r="Y1129" s="143"/>
      <c r="Z1129" s="143"/>
      <c r="AA1129" s="144">
        <f>SUM(AA1120:AA1128)</f>
        <v>2387073</v>
      </c>
      <c r="AB1129" s="145">
        <f>AA1129/E1120</f>
        <v>0.99999945121105172</v>
      </c>
      <c r="AC1129" s="136"/>
      <c r="AD1129" s="137"/>
      <c r="AE1129" s="136"/>
      <c r="AF1129" s="126"/>
      <c r="AG1129" s="126"/>
    </row>
    <row r="1130" spans="1:33" s="52" customFormat="1" ht="15" customHeight="1" x14ac:dyDescent="0.25">
      <c r="A1130" s="513">
        <v>128</v>
      </c>
      <c r="B1130" s="510" t="s">
        <v>462</v>
      </c>
      <c r="C1130" s="516" t="s">
        <v>453</v>
      </c>
      <c r="D1130" s="574" t="s">
        <v>866</v>
      </c>
      <c r="E1130" s="582">
        <v>4693017.0200000005</v>
      </c>
      <c r="F1130" s="186" t="s">
        <v>457</v>
      </c>
      <c r="G1130" s="278"/>
      <c r="H1130" s="279"/>
      <c r="I1130" s="279"/>
      <c r="J1130" s="279">
        <v>961213.41</v>
      </c>
      <c r="K1130" s="191"/>
      <c r="L1130" s="279"/>
      <c r="M1130" s="279"/>
      <c r="N1130" s="279"/>
      <c r="O1130" s="279"/>
      <c r="P1130" s="279"/>
      <c r="Q1130" s="279"/>
      <c r="R1130" s="279"/>
      <c r="S1130" s="279">
        <v>961213.41</v>
      </c>
      <c r="T1130" s="279"/>
      <c r="U1130" s="279"/>
      <c r="V1130" s="279"/>
      <c r="W1130" s="279"/>
      <c r="X1130" s="279"/>
      <c r="Y1130" s="279"/>
      <c r="Z1130" s="279"/>
      <c r="AA1130" s="279">
        <v>961213.41</v>
      </c>
      <c r="AB1130" s="175"/>
      <c r="AC1130" s="136">
        <v>1</v>
      </c>
      <c r="AD1130" s="137">
        <v>30000</v>
      </c>
      <c r="AE1130" s="136" t="s">
        <v>1348</v>
      </c>
      <c r="AF1130" s="126"/>
      <c r="AG1130" s="126"/>
    </row>
    <row r="1131" spans="1:33" s="52" customFormat="1" x14ac:dyDescent="0.25">
      <c r="A1131" s="514"/>
      <c r="B1131" s="511"/>
      <c r="C1131" s="517"/>
      <c r="D1131" s="575"/>
      <c r="E1131" s="583"/>
      <c r="F1131" s="186" t="s">
        <v>51</v>
      </c>
      <c r="G1131" s="278"/>
      <c r="H1131" s="279"/>
      <c r="I1131" s="279"/>
      <c r="J1131" s="279">
        <v>320000</v>
      </c>
      <c r="K1131" s="191"/>
      <c r="L1131" s="279"/>
      <c r="M1131" s="279">
        <v>120000</v>
      </c>
      <c r="N1131" s="279"/>
      <c r="O1131" s="279">
        <v>120000</v>
      </c>
      <c r="P1131" s="279"/>
      <c r="Q1131" s="279"/>
      <c r="R1131" s="279"/>
      <c r="S1131" s="279"/>
      <c r="T1131" s="279"/>
      <c r="U1131" s="279"/>
      <c r="V1131" s="279"/>
      <c r="W1131" s="279"/>
      <c r="X1131" s="279"/>
      <c r="Y1131" s="279"/>
      <c r="Z1131" s="279"/>
      <c r="AA1131" s="279">
        <v>320000</v>
      </c>
      <c r="AB1131" s="175"/>
      <c r="AC1131" s="136">
        <v>5</v>
      </c>
      <c r="AD1131" s="137">
        <v>200000</v>
      </c>
      <c r="AE1131" s="136"/>
      <c r="AF1131" s="126"/>
      <c r="AG1131" s="126"/>
    </row>
    <row r="1132" spans="1:33" s="52" customFormat="1" x14ac:dyDescent="0.25">
      <c r="A1132" s="514"/>
      <c r="B1132" s="511"/>
      <c r="C1132" s="517"/>
      <c r="D1132" s="575"/>
      <c r="E1132" s="583"/>
      <c r="F1132" s="186" t="s">
        <v>81</v>
      </c>
      <c r="G1132" s="278"/>
      <c r="H1132" s="279"/>
      <c r="I1132" s="279"/>
      <c r="J1132" s="279"/>
      <c r="K1132" s="191"/>
      <c r="L1132" s="279"/>
      <c r="M1132" s="279"/>
      <c r="N1132" s="279"/>
      <c r="O1132" s="279"/>
      <c r="P1132" s="279"/>
      <c r="Q1132" s="279"/>
      <c r="R1132" s="279">
        <v>139300</v>
      </c>
      <c r="S1132" s="279"/>
      <c r="T1132" s="279"/>
      <c r="U1132" s="279"/>
      <c r="V1132" s="279"/>
      <c r="W1132" s="279"/>
      <c r="X1132" s="279"/>
      <c r="Y1132" s="279"/>
      <c r="Z1132" s="279"/>
      <c r="AA1132" s="279">
        <v>139300</v>
      </c>
      <c r="AB1132" s="175"/>
      <c r="AC1132" s="136"/>
      <c r="AD1132" s="137"/>
      <c r="AE1132" s="136"/>
      <c r="AF1132" s="126"/>
      <c r="AG1132" s="126"/>
    </row>
    <row r="1133" spans="1:33" s="52" customFormat="1" x14ac:dyDescent="0.25">
      <c r="A1133" s="514"/>
      <c r="B1133" s="511"/>
      <c r="C1133" s="517"/>
      <c r="D1133" s="575"/>
      <c r="E1133" s="583"/>
      <c r="F1133" s="186" t="s">
        <v>53</v>
      </c>
      <c r="G1133" s="278"/>
      <c r="H1133" s="279"/>
      <c r="I1133" s="279"/>
      <c r="J1133" s="279"/>
      <c r="K1133" s="191"/>
      <c r="L1133" s="279"/>
      <c r="M1133" s="279">
        <v>1829377</v>
      </c>
      <c r="N1133" s="279"/>
      <c r="O1133" s="279"/>
      <c r="P1133" s="279">
        <v>1829377</v>
      </c>
      <c r="Q1133" s="279"/>
      <c r="R1133" s="279"/>
      <c r="S1133" s="279"/>
      <c r="T1133" s="279"/>
      <c r="U1133" s="279"/>
      <c r="V1133" s="279"/>
      <c r="W1133" s="279"/>
      <c r="X1133" s="279"/>
      <c r="Y1133" s="279"/>
      <c r="Z1133" s="279"/>
      <c r="AA1133" s="279">
        <v>1829377</v>
      </c>
      <c r="AB1133" s="175"/>
      <c r="AC1133" s="136"/>
      <c r="AD1133" s="137"/>
      <c r="AE1133" s="136"/>
      <c r="AF1133" s="126"/>
      <c r="AG1133" s="126"/>
    </row>
    <row r="1134" spans="1:33" s="52" customFormat="1" x14ac:dyDescent="0.25">
      <c r="A1134" s="514"/>
      <c r="B1134" s="511"/>
      <c r="C1134" s="517"/>
      <c r="D1134" s="575"/>
      <c r="E1134" s="583"/>
      <c r="F1134" s="186" t="s">
        <v>54</v>
      </c>
      <c r="G1134" s="278"/>
      <c r="H1134" s="279"/>
      <c r="I1134" s="279"/>
      <c r="J1134" s="279"/>
      <c r="K1134" s="279"/>
      <c r="L1134" s="279"/>
      <c r="M1134" s="279"/>
      <c r="N1134" s="279"/>
      <c r="O1134" s="279"/>
      <c r="P1134" s="279">
        <v>150000</v>
      </c>
      <c r="Q1134" s="279"/>
      <c r="R1134" s="279"/>
      <c r="S1134" s="279"/>
      <c r="T1134" s="279"/>
      <c r="U1134" s="279"/>
      <c r="V1134" s="279"/>
      <c r="W1134" s="279"/>
      <c r="X1134" s="279"/>
      <c r="Y1134" s="279"/>
      <c r="Z1134" s="279"/>
      <c r="AA1134" s="279">
        <v>150000</v>
      </c>
      <c r="AB1134" s="175"/>
      <c r="AC1134" s="136"/>
      <c r="AD1134" s="137"/>
      <c r="AE1134" s="136"/>
      <c r="AF1134" s="126"/>
      <c r="AG1134" s="126"/>
    </row>
    <row r="1135" spans="1:33" s="52" customFormat="1" x14ac:dyDescent="0.25">
      <c r="A1135" s="514"/>
      <c r="B1135" s="511"/>
      <c r="C1135" s="517"/>
      <c r="D1135" s="575"/>
      <c r="E1135" s="583"/>
      <c r="F1135" s="186" t="s">
        <v>55</v>
      </c>
      <c r="G1135" s="278"/>
      <c r="H1135" s="279"/>
      <c r="I1135" s="279"/>
      <c r="J1135" s="279"/>
      <c r="K1135" s="279"/>
      <c r="L1135" s="279"/>
      <c r="M1135" s="279"/>
      <c r="N1135" s="279"/>
      <c r="O1135" s="279"/>
      <c r="P1135" s="279">
        <v>60000</v>
      </c>
      <c r="Q1135" s="279"/>
      <c r="R1135" s="279"/>
      <c r="S1135" s="279"/>
      <c r="T1135" s="279"/>
      <c r="U1135" s="279"/>
      <c r="V1135" s="279"/>
      <c r="W1135" s="279"/>
      <c r="X1135" s="279"/>
      <c r="Y1135" s="279"/>
      <c r="Z1135" s="279"/>
      <c r="AA1135" s="279">
        <v>60000</v>
      </c>
      <c r="AB1135" s="175"/>
      <c r="AC1135" s="136"/>
      <c r="AD1135" s="137"/>
      <c r="AE1135" s="136"/>
      <c r="AF1135" s="126"/>
      <c r="AG1135" s="126"/>
    </row>
    <row r="1136" spans="1:33" s="52" customFormat="1" x14ac:dyDescent="0.25">
      <c r="A1136" s="514"/>
      <c r="B1136" s="511"/>
      <c r="C1136" s="517"/>
      <c r="D1136" s="575"/>
      <c r="E1136" s="583"/>
      <c r="F1136" s="186" t="s">
        <v>463</v>
      </c>
      <c r="G1136" s="278"/>
      <c r="H1136" s="279"/>
      <c r="I1136" s="279"/>
      <c r="J1136" s="279"/>
      <c r="K1136" s="279"/>
      <c r="L1136" s="279"/>
      <c r="M1136" s="279">
        <v>111213.41</v>
      </c>
      <c r="N1136" s="279"/>
      <c r="O1136" s="279"/>
      <c r="P1136" s="279"/>
      <c r="Q1136" s="279"/>
      <c r="R1136" s="279">
        <v>111213.41</v>
      </c>
      <c r="S1136" s="279"/>
      <c r="T1136" s="279"/>
      <c r="U1136" s="279"/>
      <c r="V1136" s="279"/>
      <c r="W1136" s="279"/>
      <c r="X1136" s="279"/>
      <c r="Y1136" s="279"/>
      <c r="Z1136" s="279"/>
      <c r="AA1136" s="279">
        <v>111213.41</v>
      </c>
      <c r="AB1136" s="175"/>
      <c r="AC1136" s="136"/>
      <c r="AD1136" s="137"/>
      <c r="AE1136" s="136"/>
      <c r="AF1136" s="126"/>
      <c r="AG1136" s="126"/>
    </row>
    <row r="1137" spans="1:33" s="52" customFormat="1" x14ac:dyDescent="0.25">
      <c r="A1137" s="514"/>
      <c r="B1137" s="511"/>
      <c r="C1137" s="517"/>
      <c r="D1137" s="575"/>
      <c r="E1137" s="583"/>
      <c r="F1137" s="186" t="s">
        <v>86</v>
      </c>
      <c r="G1137" s="278"/>
      <c r="H1137" s="279"/>
      <c r="I1137" s="279"/>
      <c r="J1137" s="279"/>
      <c r="K1137" s="279"/>
      <c r="L1137" s="279"/>
      <c r="M1137" s="279"/>
      <c r="N1137" s="279"/>
      <c r="O1137" s="279"/>
      <c r="P1137" s="279"/>
      <c r="Q1137" s="279"/>
      <c r="R1137" s="279"/>
      <c r="S1137" s="279"/>
      <c r="T1137" s="279">
        <v>300000</v>
      </c>
      <c r="U1137" s="279"/>
      <c r="V1137" s="279"/>
      <c r="W1137" s="279"/>
      <c r="X1137" s="279"/>
      <c r="Y1137" s="279"/>
      <c r="Z1137" s="279"/>
      <c r="AA1137" s="279">
        <v>300000</v>
      </c>
      <c r="AB1137" s="175"/>
      <c r="AC1137" s="136"/>
      <c r="AD1137" s="137"/>
      <c r="AE1137" s="136"/>
      <c r="AF1137" s="126"/>
      <c r="AG1137" s="126"/>
    </row>
    <row r="1138" spans="1:33" s="52" customFormat="1" x14ac:dyDescent="0.25">
      <c r="A1138" s="514"/>
      <c r="B1138" s="511"/>
      <c r="C1138" s="517"/>
      <c r="D1138" s="575"/>
      <c r="E1138" s="583"/>
      <c r="F1138" s="186" t="s">
        <v>147</v>
      </c>
      <c r="G1138" s="278"/>
      <c r="H1138" s="279"/>
      <c r="I1138" s="279"/>
      <c r="J1138" s="279"/>
      <c r="K1138" s="279"/>
      <c r="L1138" s="279"/>
      <c r="M1138" s="279">
        <v>200000</v>
      </c>
      <c r="N1138" s="279"/>
      <c r="O1138" s="279">
        <v>200000</v>
      </c>
      <c r="P1138" s="279"/>
      <c r="Q1138" s="279"/>
      <c r="R1138" s="279"/>
      <c r="S1138" s="279"/>
      <c r="T1138" s="279"/>
      <c r="U1138" s="279"/>
      <c r="V1138" s="279"/>
      <c r="W1138" s="279"/>
      <c r="X1138" s="279"/>
      <c r="Y1138" s="279"/>
      <c r="Z1138" s="279"/>
      <c r="AA1138" s="279">
        <v>200000</v>
      </c>
      <c r="AB1138" s="175"/>
      <c r="AC1138" s="136"/>
      <c r="AD1138" s="137"/>
      <c r="AE1138" s="136"/>
      <c r="AF1138" s="126"/>
      <c r="AG1138" s="126"/>
    </row>
    <row r="1139" spans="1:33" s="52" customFormat="1" x14ac:dyDescent="0.25">
      <c r="A1139" s="514"/>
      <c r="B1139" s="511"/>
      <c r="C1139" s="517"/>
      <c r="D1139" s="575"/>
      <c r="E1139" s="583"/>
      <c r="F1139" s="186" t="s">
        <v>213</v>
      </c>
      <c r="G1139" s="278"/>
      <c r="H1139" s="279"/>
      <c r="I1139" s="279"/>
      <c r="J1139" s="279"/>
      <c r="K1139" s="279"/>
      <c r="L1139" s="279"/>
      <c r="M1139" s="279">
        <v>261213.43</v>
      </c>
      <c r="N1139" s="279"/>
      <c r="O1139" s="279"/>
      <c r="P1139" s="279">
        <v>261213.43</v>
      </c>
      <c r="Q1139" s="279"/>
      <c r="R1139" s="279"/>
      <c r="S1139" s="279"/>
      <c r="T1139" s="279"/>
      <c r="U1139" s="279"/>
      <c r="V1139" s="279"/>
      <c r="W1139" s="279"/>
      <c r="X1139" s="279"/>
      <c r="Y1139" s="279"/>
      <c r="Z1139" s="279"/>
      <c r="AA1139" s="279">
        <v>261213.43</v>
      </c>
      <c r="AB1139" s="175"/>
      <c r="AC1139" s="136"/>
      <c r="AD1139" s="137"/>
      <c r="AE1139" s="136"/>
      <c r="AF1139" s="126"/>
      <c r="AG1139" s="126"/>
    </row>
    <row r="1140" spans="1:33" s="52" customFormat="1" x14ac:dyDescent="0.25">
      <c r="A1140" s="515"/>
      <c r="B1140" s="512"/>
      <c r="C1140" s="518"/>
      <c r="D1140" s="576"/>
      <c r="E1140" s="584"/>
      <c r="F1140" s="186" t="s">
        <v>464</v>
      </c>
      <c r="G1140" s="278"/>
      <c r="H1140" s="279"/>
      <c r="I1140" s="279"/>
      <c r="J1140" s="279"/>
      <c r="K1140" s="279"/>
      <c r="L1140" s="279"/>
      <c r="M1140" s="279">
        <v>200000</v>
      </c>
      <c r="N1140" s="279"/>
      <c r="O1140" s="279">
        <v>200000</v>
      </c>
      <c r="P1140" s="279"/>
      <c r="Q1140" s="279"/>
      <c r="R1140" s="279"/>
      <c r="S1140" s="279"/>
      <c r="T1140" s="279"/>
      <c r="U1140" s="279"/>
      <c r="V1140" s="279"/>
      <c r="W1140" s="279"/>
      <c r="X1140" s="279"/>
      <c r="Y1140" s="279"/>
      <c r="Z1140" s="279"/>
      <c r="AA1140" s="279">
        <v>200000</v>
      </c>
      <c r="AB1140" s="175"/>
      <c r="AC1140" s="136"/>
      <c r="AD1140" s="137"/>
      <c r="AE1140" s="136"/>
      <c r="AF1140" s="126"/>
      <c r="AG1140" s="126"/>
    </row>
    <row r="1141" spans="1:33" s="52" customFormat="1" x14ac:dyDescent="0.25">
      <c r="A1141" s="181"/>
      <c r="B1141" s="182" t="s">
        <v>16</v>
      </c>
      <c r="C1141" s="183"/>
      <c r="D1141" s="82"/>
      <c r="E1141" s="82"/>
      <c r="F1141" s="184"/>
      <c r="G1141" s="143"/>
      <c r="H1141" s="143"/>
      <c r="I1141" s="143"/>
      <c r="J1141" s="143"/>
      <c r="K1141" s="143"/>
      <c r="L1141" s="143"/>
      <c r="M1141" s="143"/>
      <c r="N1141" s="143"/>
      <c r="O1141" s="143"/>
      <c r="P1141" s="143"/>
      <c r="Q1141" s="143"/>
      <c r="R1141" s="143"/>
      <c r="S1141" s="143"/>
      <c r="T1141" s="143"/>
      <c r="U1141" s="143"/>
      <c r="V1141" s="143"/>
      <c r="W1141" s="143"/>
      <c r="X1141" s="143"/>
      <c r="Y1141" s="143"/>
      <c r="Z1141" s="143"/>
      <c r="AA1141" s="144">
        <f>SUM(AA1130:AA1140)</f>
        <v>4532317.25</v>
      </c>
      <c r="AB1141" s="145">
        <f>AA1141/E1130</f>
        <v>0.96575768438189036</v>
      </c>
      <c r="AC1141" s="136"/>
      <c r="AD1141" s="137"/>
      <c r="AE1141" s="136"/>
      <c r="AF1141" s="126"/>
      <c r="AG1141" s="126"/>
    </row>
    <row r="1142" spans="1:33" s="52" customFormat="1" ht="15" customHeight="1" x14ac:dyDescent="0.25">
      <c r="A1142" s="527">
        <v>129</v>
      </c>
      <c r="B1142" s="523" t="s">
        <v>466</v>
      </c>
      <c r="C1142" s="524" t="s">
        <v>467</v>
      </c>
      <c r="D1142" s="525" t="s">
        <v>804</v>
      </c>
      <c r="E1142" s="526">
        <v>1249153.92</v>
      </c>
      <c r="F1142" s="319" t="s">
        <v>231</v>
      </c>
      <c r="G1142" s="68"/>
      <c r="H1142" s="86"/>
      <c r="I1142" s="86"/>
      <c r="J1142" s="86"/>
      <c r="K1142" s="86"/>
      <c r="L1142" s="86"/>
      <c r="M1142" s="86">
        <v>100000</v>
      </c>
      <c r="N1142" s="86"/>
      <c r="O1142" s="86"/>
      <c r="P1142" s="86"/>
      <c r="Q1142" s="86">
        <v>100000</v>
      </c>
      <c r="R1142" s="86"/>
      <c r="S1142" s="86"/>
      <c r="T1142" s="86"/>
      <c r="U1142" s="86"/>
      <c r="V1142" s="86"/>
      <c r="W1142" s="86"/>
      <c r="X1142" s="86"/>
      <c r="Y1142" s="86"/>
      <c r="Z1142" s="86"/>
      <c r="AA1142" s="86">
        <v>100000</v>
      </c>
      <c r="AB1142" s="320"/>
      <c r="AC1142" s="87">
        <v>2</v>
      </c>
      <c r="AD1142" s="88">
        <v>100000</v>
      </c>
      <c r="AE1142" s="87" t="s">
        <v>1614</v>
      </c>
      <c r="AF1142" s="321"/>
      <c r="AG1142" s="321"/>
    </row>
    <row r="1143" spans="1:33" s="52" customFormat="1" x14ac:dyDescent="0.25">
      <c r="A1143" s="527"/>
      <c r="B1143" s="523"/>
      <c r="C1143" s="524"/>
      <c r="D1143" s="525"/>
      <c r="E1143" s="526"/>
      <c r="F1143" s="319" t="s">
        <v>468</v>
      </c>
      <c r="G1143" s="68"/>
      <c r="H1143" s="86"/>
      <c r="I1143" s="86"/>
      <c r="J1143" s="86"/>
      <c r="K1143" s="86"/>
      <c r="L1143" s="86"/>
      <c r="M1143" s="86">
        <v>40000</v>
      </c>
      <c r="N1143" s="86"/>
      <c r="O1143" s="86"/>
      <c r="P1143" s="86"/>
      <c r="Q1143" s="86">
        <v>40000</v>
      </c>
      <c r="R1143" s="86"/>
      <c r="S1143" s="86"/>
      <c r="T1143" s="86"/>
      <c r="U1143" s="86"/>
      <c r="V1143" s="86"/>
      <c r="W1143" s="86"/>
      <c r="X1143" s="86"/>
      <c r="Y1143" s="86"/>
      <c r="Z1143" s="86"/>
      <c r="AA1143" s="86">
        <v>40000</v>
      </c>
      <c r="AB1143" s="320"/>
      <c r="AC1143" s="87">
        <v>0</v>
      </c>
      <c r="AD1143" s="88"/>
      <c r="AE1143" s="87" t="s">
        <v>1615</v>
      </c>
      <c r="AF1143" s="321"/>
      <c r="AG1143" s="321"/>
    </row>
    <row r="1144" spans="1:33" s="52" customFormat="1" x14ac:dyDescent="0.25">
      <c r="A1144" s="527"/>
      <c r="B1144" s="523"/>
      <c r="C1144" s="524"/>
      <c r="D1144" s="525"/>
      <c r="E1144" s="526"/>
      <c r="F1144" s="319" t="s">
        <v>465</v>
      </c>
      <c r="G1144" s="68"/>
      <c r="H1144" s="86"/>
      <c r="I1144" s="86"/>
      <c r="J1144" s="86"/>
      <c r="K1144" s="86"/>
      <c r="L1144" s="86"/>
      <c r="M1144" s="86">
        <v>450363.06</v>
      </c>
      <c r="N1144" s="86"/>
      <c r="O1144" s="86"/>
      <c r="P1144" s="86"/>
      <c r="Q1144" s="86"/>
      <c r="R1144" s="86"/>
      <c r="S1144" s="86"/>
      <c r="T1144" s="86"/>
      <c r="U1144" s="86"/>
      <c r="V1144" s="86"/>
      <c r="W1144" s="86"/>
      <c r="X1144" s="86"/>
      <c r="Y1144" s="86"/>
      <c r="Z1144" s="86"/>
      <c r="AA1144" s="86">
        <v>450363.06</v>
      </c>
      <c r="AB1144" s="320"/>
      <c r="AC1144" s="87">
        <v>5</v>
      </c>
      <c r="AD1144" s="88">
        <v>448297</v>
      </c>
      <c r="AE1144" s="87" t="s">
        <v>1616</v>
      </c>
      <c r="AF1144" s="321"/>
      <c r="AG1144" s="321"/>
    </row>
    <row r="1145" spans="1:33" s="52" customFormat="1" x14ac:dyDescent="0.25">
      <c r="A1145" s="527"/>
      <c r="B1145" s="523"/>
      <c r="C1145" s="524"/>
      <c r="D1145" s="525"/>
      <c r="E1145" s="526"/>
      <c r="F1145" s="319" t="s">
        <v>308</v>
      </c>
      <c r="G1145" s="68"/>
      <c r="H1145" s="86"/>
      <c r="I1145" s="86"/>
      <c r="J1145" s="86"/>
      <c r="K1145" s="86"/>
      <c r="L1145" s="86"/>
      <c r="M1145" s="86"/>
      <c r="N1145" s="86">
        <v>0</v>
      </c>
      <c r="O1145" s="86"/>
      <c r="P1145" s="86"/>
      <c r="Q1145" s="86">
        <v>105000</v>
      </c>
      <c r="R1145" s="86"/>
      <c r="S1145" s="86"/>
      <c r="T1145" s="86"/>
      <c r="U1145" s="86"/>
      <c r="V1145" s="86"/>
      <c r="W1145" s="86"/>
      <c r="X1145" s="86"/>
      <c r="Y1145" s="86"/>
      <c r="Z1145" s="86"/>
      <c r="AA1145" s="86">
        <v>105000</v>
      </c>
      <c r="AB1145" s="320"/>
      <c r="AC1145" s="87">
        <v>3</v>
      </c>
      <c r="AD1145" s="88">
        <v>45000</v>
      </c>
      <c r="AE1145" s="87" t="s">
        <v>1617</v>
      </c>
      <c r="AF1145" s="321"/>
      <c r="AG1145" s="321"/>
    </row>
    <row r="1146" spans="1:33" s="52" customFormat="1" x14ac:dyDescent="0.25">
      <c r="A1146" s="527"/>
      <c r="B1146" s="523"/>
      <c r="C1146" s="524"/>
      <c r="D1146" s="525"/>
      <c r="E1146" s="526"/>
      <c r="F1146" s="319" t="s">
        <v>43</v>
      </c>
      <c r="G1146" s="68"/>
      <c r="H1146" s="86"/>
      <c r="I1146" s="86"/>
      <c r="J1146" s="86"/>
      <c r="K1146" s="86"/>
      <c r="L1146" s="86"/>
      <c r="M1146" s="86"/>
      <c r="N1146" s="86">
        <v>0</v>
      </c>
      <c r="O1146" s="86"/>
      <c r="P1146" s="86"/>
      <c r="Q1146" s="86">
        <v>112000</v>
      </c>
      <c r="R1146" s="86"/>
      <c r="S1146" s="86"/>
      <c r="T1146" s="86"/>
      <c r="U1146" s="86"/>
      <c r="V1146" s="86"/>
      <c r="W1146" s="86"/>
      <c r="X1146" s="86"/>
      <c r="Y1146" s="86"/>
      <c r="Z1146" s="86"/>
      <c r="AA1146" s="86">
        <v>112000</v>
      </c>
      <c r="AB1146" s="320"/>
      <c r="AC1146" s="87">
        <v>1</v>
      </c>
      <c r="AD1146" s="88">
        <v>111942</v>
      </c>
      <c r="AE1146" s="87" t="s">
        <v>1618</v>
      </c>
      <c r="AF1146" s="321"/>
      <c r="AG1146" s="321"/>
    </row>
    <row r="1147" spans="1:33" s="52" customFormat="1" x14ac:dyDescent="0.25">
      <c r="A1147" s="527"/>
      <c r="B1147" s="523"/>
      <c r="C1147" s="524"/>
      <c r="D1147" s="525"/>
      <c r="E1147" s="526"/>
      <c r="F1147" s="319" t="s">
        <v>310</v>
      </c>
      <c r="G1147" s="68"/>
      <c r="H1147" s="86"/>
      <c r="I1147" s="86"/>
      <c r="J1147" s="86"/>
      <c r="K1147" s="86"/>
      <c r="L1147" s="86"/>
      <c r="M1147" s="86"/>
      <c r="N1147" s="86">
        <v>0</v>
      </c>
      <c r="O1147" s="86"/>
      <c r="P1147" s="86"/>
      <c r="Q1147" s="86">
        <v>100000</v>
      </c>
      <c r="R1147" s="86"/>
      <c r="S1147" s="86"/>
      <c r="T1147" s="86"/>
      <c r="U1147" s="86"/>
      <c r="V1147" s="86"/>
      <c r="W1147" s="86"/>
      <c r="X1147" s="86"/>
      <c r="Y1147" s="86"/>
      <c r="Z1147" s="86"/>
      <c r="AA1147" s="86">
        <v>100000</v>
      </c>
      <c r="AB1147" s="320"/>
      <c r="AC1147" s="87">
        <v>2</v>
      </c>
      <c r="AD1147" s="88">
        <v>100000</v>
      </c>
      <c r="AE1147" s="87" t="s">
        <v>1619</v>
      </c>
      <c r="AF1147" s="321"/>
      <c r="AG1147" s="321"/>
    </row>
    <row r="1148" spans="1:33" s="52" customFormat="1" x14ac:dyDescent="0.25">
      <c r="A1148" s="527"/>
      <c r="B1148" s="523"/>
      <c r="C1148" s="524"/>
      <c r="D1148" s="525"/>
      <c r="E1148" s="526"/>
      <c r="F1148" s="322" t="s">
        <v>470</v>
      </c>
      <c r="G1148" s="68"/>
      <c r="H1148" s="86"/>
      <c r="I1148" s="86"/>
      <c r="J1148" s="86"/>
      <c r="K1148" s="86"/>
      <c r="L1148" s="86"/>
      <c r="M1148" s="86"/>
      <c r="N1148" s="86"/>
      <c r="O1148" s="86"/>
      <c r="P1148" s="86"/>
      <c r="Q1148" s="89"/>
      <c r="R1148" s="87"/>
      <c r="S1148" s="86"/>
      <c r="T1148" s="86">
        <v>20000</v>
      </c>
      <c r="U1148" s="86"/>
      <c r="V1148" s="86"/>
      <c r="W1148" s="86"/>
      <c r="X1148" s="86"/>
      <c r="Y1148" s="86"/>
      <c r="Z1148" s="86"/>
      <c r="AA1148" s="86"/>
      <c r="AB1148" s="320"/>
      <c r="AC1148" s="87"/>
      <c r="AD1148" s="88"/>
      <c r="AE1148" s="87" t="s">
        <v>1687</v>
      </c>
      <c r="AF1148" s="321"/>
      <c r="AG1148" s="321"/>
    </row>
    <row r="1149" spans="1:33" s="52" customFormat="1" x14ac:dyDescent="0.25">
      <c r="A1149" s="527"/>
      <c r="B1149" s="523"/>
      <c r="C1149" s="524"/>
      <c r="D1149" s="525"/>
      <c r="E1149" s="526"/>
      <c r="F1149" s="322" t="s">
        <v>471</v>
      </c>
      <c r="G1149" s="68"/>
      <c r="H1149" s="86"/>
      <c r="I1149" s="86"/>
      <c r="J1149" s="86"/>
      <c r="K1149" s="86"/>
      <c r="L1149" s="86"/>
      <c r="M1149" s="86"/>
      <c r="N1149" s="86"/>
      <c r="O1149" s="86"/>
      <c r="P1149" s="86"/>
      <c r="Q1149" s="89"/>
      <c r="R1149" s="87"/>
      <c r="S1149" s="86"/>
      <c r="T1149" s="86">
        <v>50000</v>
      </c>
      <c r="U1149" s="86"/>
      <c r="V1149" s="86"/>
      <c r="W1149" s="86"/>
      <c r="X1149" s="86"/>
      <c r="Y1149" s="86"/>
      <c r="Z1149" s="86"/>
      <c r="AA1149" s="86"/>
      <c r="AB1149" s="320"/>
      <c r="AC1149" s="87"/>
      <c r="AD1149" s="88"/>
      <c r="AE1149" s="87" t="s">
        <v>1687</v>
      </c>
      <c r="AF1149" s="321"/>
      <c r="AG1149" s="321"/>
    </row>
    <row r="1150" spans="1:33" s="52" customFormat="1" ht="60" x14ac:dyDescent="0.25">
      <c r="A1150" s="527"/>
      <c r="B1150" s="523"/>
      <c r="C1150" s="524"/>
      <c r="D1150" s="525"/>
      <c r="E1150" s="526"/>
      <c r="F1150" s="322" t="s">
        <v>741</v>
      </c>
      <c r="G1150" s="68"/>
      <c r="H1150" s="86"/>
      <c r="I1150" s="86"/>
      <c r="J1150" s="86"/>
      <c r="K1150" s="86"/>
      <c r="L1150" s="86"/>
      <c r="M1150" s="86"/>
      <c r="N1150" s="86"/>
      <c r="O1150" s="86"/>
      <c r="P1150" s="86"/>
      <c r="Q1150" s="321"/>
      <c r="R1150" s="87"/>
      <c r="S1150" s="86"/>
      <c r="T1150" s="86">
        <v>21960.09</v>
      </c>
      <c r="U1150" s="86"/>
      <c r="V1150" s="86"/>
      <c r="W1150" s="86"/>
      <c r="X1150" s="86">
        <v>21960.09</v>
      </c>
      <c r="Y1150" s="86"/>
      <c r="Z1150" s="86"/>
      <c r="AA1150" s="86"/>
      <c r="AB1150" s="320"/>
      <c r="AC1150" s="87"/>
      <c r="AD1150" s="88"/>
      <c r="AE1150" s="323" t="s">
        <v>1688</v>
      </c>
      <c r="AF1150" s="321"/>
      <c r="AG1150" s="321"/>
    </row>
    <row r="1151" spans="1:33" s="52" customFormat="1" x14ac:dyDescent="0.25">
      <c r="A1151" s="324"/>
      <c r="B1151" s="325" t="s">
        <v>16</v>
      </c>
      <c r="C1151" s="326"/>
      <c r="D1151" s="67"/>
      <c r="E1151" s="67"/>
      <c r="F1151" s="248"/>
      <c r="G1151" s="249"/>
      <c r="H1151" s="249"/>
      <c r="I1151" s="249"/>
      <c r="J1151" s="249"/>
      <c r="K1151" s="249"/>
      <c r="L1151" s="249"/>
      <c r="M1151" s="249"/>
      <c r="N1151" s="249"/>
      <c r="O1151" s="249"/>
      <c r="P1151" s="249"/>
      <c r="Q1151" s="249"/>
      <c r="R1151" s="249"/>
      <c r="S1151" s="249"/>
      <c r="T1151" s="249"/>
      <c r="U1151" s="249"/>
      <c r="V1151" s="249"/>
      <c r="W1151" s="249"/>
      <c r="X1151" s="249"/>
      <c r="Y1151" s="249"/>
      <c r="Z1151" s="249"/>
      <c r="AA1151" s="327">
        <v>907363.06</v>
      </c>
      <c r="AB1151" s="328">
        <v>0.72638210990043572</v>
      </c>
      <c r="AC1151" s="87"/>
      <c r="AD1151" s="88"/>
      <c r="AE1151" s="87"/>
      <c r="AF1151" s="321"/>
      <c r="AG1151" s="321"/>
    </row>
    <row r="1152" spans="1:33" s="52" customFormat="1" ht="15" customHeight="1" x14ac:dyDescent="0.25">
      <c r="A1152" s="746">
        <v>130</v>
      </c>
      <c r="B1152" s="703" t="s">
        <v>469</v>
      </c>
      <c r="C1152" s="702" t="s">
        <v>467</v>
      </c>
      <c r="D1152" s="545" t="s">
        <v>803</v>
      </c>
      <c r="E1152" s="701">
        <v>1056608.1179000002</v>
      </c>
      <c r="F1152" s="329" t="s">
        <v>308</v>
      </c>
      <c r="G1152" s="330"/>
      <c r="H1152" s="330"/>
      <c r="I1152" s="330"/>
      <c r="J1152" s="330"/>
      <c r="K1152" s="330"/>
      <c r="L1152" s="330"/>
      <c r="M1152" s="330">
        <v>60000</v>
      </c>
      <c r="N1152" s="330"/>
      <c r="O1152" s="330"/>
      <c r="P1152" s="330"/>
      <c r="Q1152" s="330"/>
      <c r="R1152" s="330"/>
      <c r="S1152" s="330"/>
      <c r="T1152" s="330"/>
      <c r="U1152" s="331"/>
      <c r="V1152" s="332"/>
      <c r="W1152" s="330">
        <v>60000</v>
      </c>
      <c r="X1152" s="330"/>
      <c r="Y1152" s="330"/>
      <c r="Z1152" s="330"/>
      <c r="AA1152" s="333">
        <v>60000</v>
      </c>
      <c r="AB1152" s="334"/>
      <c r="AC1152" s="335"/>
      <c r="AD1152" s="336"/>
      <c r="AE1152" s="335"/>
      <c r="AF1152" s="337" t="s">
        <v>1636</v>
      </c>
      <c r="AG1152" s="338"/>
    </row>
    <row r="1153" spans="1:33" s="52" customFormat="1" x14ac:dyDescent="0.25">
      <c r="A1153" s="746"/>
      <c r="B1153" s="703"/>
      <c r="C1153" s="702"/>
      <c r="D1153" s="545"/>
      <c r="E1153" s="701"/>
      <c r="F1153" s="329" t="s">
        <v>43</v>
      </c>
      <c r="G1153" s="330"/>
      <c r="H1153" s="330"/>
      <c r="I1153" s="330"/>
      <c r="J1153" s="330"/>
      <c r="K1153" s="330"/>
      <c r="L1153" s="330"/>
      <c r="M1153" s="330">
        <v>118717</v>
      </c>
      <c r="N1153" s="330"/>
      <c r="O1153" s="330"/>
      <c r="P1153" s="330"/>
      <c r="Q1153" s="330"/>
      <c r="R1153" s="330"/>
      <c r="S1153" s="330"/>
      <c r="T1153" s="330"/>
      <c r="U1153" s="331"/>
      <c r="V1153" s="330"/>
      <c r="W1153" s="330"/>
      <c r="X1153" s="330"/>
      <c r="Y1153" s="330"/>
      <c r="Z1153" s="330"/>
      <c r="AA1153" s="333">
        <v>118717</v>
      </c>
      <c r="AB1153" s="334"/>
      <c r="AC1153" s="335">
        <v>1</v>
      </c>
      <c r="AD1153" s="336">
        <v>74692</v>
      </c>
      <c r="AE1153" s="335" t="s">
        <v>1103</v>
      </c>
      <c r="AF1153" s="337" t="s">
        <v>1637</v>
      </c>
      <c r="AG1153" s="338"/>
    </row>
    <row r="1154" spans="1:33" s="52" customFormat="1" x14ac:dyDescent="0.25">
      <c r="A1154" s="746"/>
      <c r="B1154" s="703"/>
      <c r="C1154" s="702"/>
      <c r="D1154" s="545"/>
      <c r="E1154" s="701"/>
      <c r="F1154" s="329" t="s">
        <v>310</v>
      </c>
      <c r="G1154" s="330"/>
      <c r="H1154" s="330"/>
      <c r="I1154" s="330"/>
      <c r="J1154" s="330"/>
      <c r="K1154" s="330"/>
      <c r="L1154" s="330"/>
      <c r="M1154" s="330">
        <v>50000</v>
      </c>
      <c r="N1154" s="330"/>
      <c r="O1154" s="330"/>
      <c r="P1154" s="330"/>
      <c r="Q1154" s="330"/>
      <c r="R1154" s="330"/>
      <c r="S1154" s="330"/>
      <c r="T1154" s="330"/>
      <c r="U1154" s="331"/>
      <c r="V1154" s="332"/>
      <c r="W1154" s="330">
        <v>50000</v>
      </c>
      <c r="X1154" s="330"/>
      <c r="Y1154" s="330"/>
      <c r="Z1154" s="330"/>
      <c r="AA1154" s="333">
        <v>50000</v>
      </c>
      <c r="AB1154" s="334"/>
      <c r="AC1154" s="335"/>
      <c r="AD1154" s="336"/>
      <c r="AE1154" s="335"/>
      <c r="AF1154" s="337" t="s">
        <v>1636</v>
      </c>
      <c r="AG1154" s="338"/>
    </row>
    <row r="1155" spans="1:33" s="52" customFormat="1" x14ac:dyDescent="0.25">
      <c r="A1155" s="746"/>
      <c r="B1155" s="703"/>
      <c r="C1155" s="702"/>
      <c r="D1155" s="545"/>
      <c r="E1155" s="701"/>
      <c r="F1155" s="329" t="s">
        <v>231</v>
      </c>
      <c r="G1155" s="330"/>
      <c r="H1155" s="330"/>
      <c r="I1155" s="330"/>
      <c r="J1155" s="330"/>
      <c r="K1155" s="330"/>
      <c r="L1155" s="330"/>
      <c r="M1155" s="330">
        <v>360000</v>
      </c>
      <c r="N1155" s="330"/>
      <c r="O1155" s="330"/>
      <c r="P1155" s="330"/>
      <c r="Q1155" s="330"/>
      <c r="R1155" s="330"/>
      <c r="S1155" s="330"/>
      <c r="T1155" s="330"/>
      <c r="U1155" s="331"/>
      <c r="V1155" s="332"/>
      <c r="W1155" s="330">
        <v>50000</v>
      </c>
      <c r="X1155" s="330"/>
      <c r="Y1155" s="330"/>
      <c r="Z1155" s="330"/>
      <c r="AA1155" s="333">
        <v>360000</v>
      </c>
      <c r="AB1155" s="334"/>
      <c r="AC1155" s="335">
        <v>4</v>
      </c>
      <c r="AD1155" s="336">
        <v>260000</v>
      </c>
      <c r="AE1155" s="335" t="s">
        <v>1103</v>
      </c>
      <c r="AF1155" s="337" t="s">
        <v>1638</v>
      </c>
      <c r="AG1155" s="338"/>
    </row>
    <row r="1156" spans="1:33" s="52" customFormat="1" x14ac:dyDescent="0.25">
      <c r="A1156" s="746"/>
      <c r="B1156" s="703"/>
      <c r="C1156" s="702"/>
      <c r="D1156" s="545"/>
      <c r="E1156" s="701"/>
      <c r="F1156" s="329" t="s">
        <v>468</v>
      </c>
      <c r="G1156" s="330"/>
      <c r="H1156" s="330"/>
      <c r="I1156" s="330"/>
      <c r="J1156" s="330"/>
      <c r="K1156" s="330"/>
      <c r="L1156" s="330"/>
      <c r="M1156" s="330">
        <v>100000</v>
      </c>
      <c r="N1156" s="330"/>
      <c r="O1156" s="330"/>
      <c r="P1156" s="330"/>
      <c r="Q1156" s="330"/>
      <c r="R1156" s="330"/>
      <c r="S1156" s="330"/>
      <c r="T1156" s="330"/>
      <c r="U1156" s="331"/>
      <c r="V1156" s="332"/>
      <c r="W1156" s="330">
        <v>50000</v>
      </c>
      <c r="X1156" s="330"/>
      <c r="Y1156" s="330"/>
      <c r="Z1156" s="330"/>
      <c r="AA1156" s="333">
        <v>100000</v>
      </c>
      <c r="AB1156" s="334"/>
      <c r="AC1156" s="335"/>
      <c r="AD1156" s="336"/>
      <c r="AE1156" s="335"/>
      <c r="AF1156" s="337" t="s">
        <v>1639</v>
      </c>
      <c r="AG1156" s="338"/>
    </row>
    <row r="1157" spans="1:33" s="52" customFormat="1" x14ac:dyDescent="0.25">
      <c r="A1157" s="746"/>
      <c r="B1157" s="703"/>
      <c r="C1157" s="702"/>
      <c r="D1157" s="545"/>
      <c r="E1157" s="701"/>
      <c r="F1157" s="329" t="s">
        <v>465</v>
      </c>
      <c r="G1157" s="330"/>
      <c r="H1157" s="330"/>
      <c r="I1157" s="330"/>
      <c r="J1157" s="330"/>
      <c r="K1157" s="330"/>
      <c r="L1157" s="330"/>
      <c r="M1157" s="330">
        <v>296000</v>
      </c>
      <c r="N1157" s="330"/>
      <c r="O1157" s="330"/>
      <c r="P1157" s="330"/>
      <c r="Q1157" s="330"/>
      <c r="R1157" s="330"/>
      <c r="S1157" s="330"/>
      <c r="T1157" s="330"/>
      <c r="U1157" s="331"/>
      <c r="V1157" s="332"/>
      <c r="W1157" s="330">
        <v>172810</v>
      </c>
      <c r="X1157" s="330"/>
      <c r="Y1157" s="330"/>
      <c r="Z1157" s="330"/>
      <c r="AA1157" s="333">
        <v>296000</v>
      </c>
      <c r="AB1157" s="334"/>
      <c r="AC1157" s="335">
        <v>3</v>
      </c>
      <c r="AD1157" s="336">
        <v>295943</v>
      </c>
      <c r="AE1157" s="335" t="s">
        <v>1103</v>
      </c>
      <c r="AF1157" s="337" t="s">
        <v>1640</v>
      </c>
      <c r="AG1157" s="338"/>
    </row>
    <row r="1158" spans="1:33" s="52" customFormat="1" x14ac:dyDescent="0.25">
      <c r="A1158" s="746"/>
      <c r="B1158" s="703"/>
      <c r="C1158" s="702"/>
      <c r="D1158" s="545"/>
      <c r="E1158" s="701"/>
      <c r="F1158" s="329" t="s">
        <v>470</v>
      </c>
      <c r="G1158" s="330"/>
      <c r="H1158" s="330"/>
      <c r="I1158" s="330"/>
      <c r="J1158" s="330"/>
      <c r="K1158" s="330"/>
      <c r="L1158" s="330"/>
      <c r="M1158" s="330">
        <v>10000</v>
      </c>
      <c r="N1158" s="330"/>
      <c r="O1158" s="330"/>
      <c r="P1158" s="330"/>
      <c r="Q1158" s="330"/>
      <c r="R1158" s="330"/>
      <c r="S1158" s="330"/>
      <c r="T1158" s="330"/>
      <c r="U1158" s="331"/>
      <c r="V1158" s="332"/>
      <c r="W1158" s="330">
        <v>10000</v>
      </c>
      <c r="X1158" s="330"/>
      <c r="Y1158" s="330"/>
      <c r="Z1158" s="330"/>
      <c r="AA1158" s="333">
        <v>10000</v>
      </c>
      <c r="AB1158" s="334"/>
      <c r="AC1158" s="335"/>
      <c r="AD1158" s="336"/>
      <c r="AE1158" s="335"/>
      <c r="AF1158" s="337" t="s">
        <v>1636</v>
      </c>
      <c r="AG1158" s="338"/>
    </row>
    <row r="1159" spans="1:33" s="52" customFormat="1" x14ac:dyDescent="0.25">
      <c r="A1159" s="746"/>
      <c r="B1159" s="703"/>
      <c r="C1159" s="702"/>
      <c r="D1159" s="545"/>
      <c r="E1159" s="701"/>
      <c r="F1159" s="329" t="s">
        <v>471</v>
      </c>
      <c r="G1159" s="330"/>
      <c r="H1159" s="330"/>
      <c r="I1159" s="330"/>
      <c r="J1159" s="330"/>
      <c r="K1159" s="330"/>
      <c r="L1159" s="330"/>
      <c r="M1159" s="330">
        <v>57434</v>
      </c>
      <c r="N1159" s="330"/>
      <c r="O1159" s="330"/>
      <c r="P1159" s="330"/>
      <c r="Q1159" s="330"/>
      <c r="R1159" s="330"/>
      <c r="S1159" s="330"/>
      <c r="T1159" s="330"/>
      <c r="U1159" s="330"/>
      <c r="V1159" s="330"/>
      <c r="W1159" s="330"/>
      <c r="X1159" s="330"/>
      <c r="Y1159" s="330"/>
      <c r="Z1159" s="330"/>
      <c r="AA1159" s="333">
        <v>57434</v>
      </c>
      <c r="AB1159" s="334"/>
      <c r="AC1159" s="335">
        <v>1</v>
      </c>
      <c r="AD1159" s="336">
        <v>28649</v>
      </c>
      <c r="AE1159" s="335" t="s">
        <v>1103</v>
      </c>
      <c r="AF1159" s="337" t="s">
        <v>1637</v>
      </c>
      <c r="AG1159" s="338"/>
    </row>
    <row r="1160" spans="1:33" s="52" customFormat="1" x14ac:dyDescent="0.25">
      <c r="A1160" s="339"/>
      <c r="B1160" s="340" t="s">
        <v>16</v>
      </c>
      <c r="C1160" s="341"/>
      <c r="D1160" s="342"/>
      <c r="E1160" s="342"/>
      <c r="F1160" s="343"/>
      <c r="G1160" s="344"/>
      <c r="H1160" s="344"/>
      <c r="I1160" s="344"/>
      <c r="J1160" s="344"/>
      <c r="K1160" s="344"/>
      <c r="L1160" s="344"/>
      <c r="M1160" s="344"/>
      <c r="N1160" s="344"/>
      <c r="O1160" s="344"/>
      <c r="P1160" s="344"/>
      <c r="Q1160" s="344"/>
      <c r="R1160" s="344"/>
      <c r="S1160" s="344"/>
      <c r="T1160" s="344"/>
      <c r="U1160" s="344">
        <v>392810</v>
      </c>
      <c r="V1160" s="344"/>
      <c r="W1160" s="344"/>
      <c r="X1160" s="344"/>
      <c r="Y1160" s="344"/>
      <c r="Z1160" s="344"/>
      <c r="AA1160" s="345">
        <v>1052151</v>
      </c>
      <c r="AB1160" s="346">
        <v>0.99578167361721703</v>
      </c>
      <c r="AC1160" s="335"/>
      <c r="AD1160" s="336"/>
      <c r="AE1160" s="335"/>
      <c r="AF1160" s="337"/>
      <c r="AG1160" s="338"/>
    </row>
    <row r="1161" spans="1:33" s="54" customFormat="1" ht="15.75" x14ac:dyDescent="0.25">
      <c r="A1161" s="347"/>
      <c r="B1161" s="108"/>
      <c r="C1161" s="80"/>
      <c r="D1161" s="32"/>
      <c r="E1161" s="32"/>
      <c r="F1161" s="348" t="s">
        <v>118</v>
      </c>
      <c r="G1161" s="349"/>
      <c r="H1161" s="349"/>
      <c r="I1161" s="349"/>
      <c r="J1161" s="349"/>
      <c r="K1161" s="349"/>
      <c r="L1161" s="349"/>
      <c r="M1161" s="349"/>
      <c r="N1161" s="349"/>
      <c r="O1161" s="349"/>
      <c r="P1161" s="349"/>
      <c r="Q1161" s="349"/>
      <c r="R1161" s="349"/>
      <c r="S1161" s="349"/>
      <c r="T1161" s="350">
        <v>10000</v>
      </c>
      <c r="U1161" s="79"/>
      <c r="V1161" s="349"/>
      <c r="W1161" s="349"/>
      <c r="X1161" s="349"/>
      <c r="Y1161" s="349"/>
      <c r="Z1161" s="351"/>
      <c r="AA1161" s="352">
        <v>10000</v>
      </c>
      <c r="AB1161" s="353"/>
      <c r="AC1161" s="150">
        <v>0</v>
      </c>
      <c r="AD1161" s="151">
        <v>0</v>
      </c>
      <c r="AE1161" s="150" t="s">
        <v>1587</v>
      </c>
      <c r="AF1161" s="152"/>
      <c r="AG1161" s="152"/>
    </row>
    <row r="1162" spans="1:33" s="52" customFormat="1" ht="15" customHeight="1" x14ac:dyDescent="0.25">
      <c r="A1162" s="354"/>
      <c r="B1162" s="105"/>
      <c r="C1162" s="108"/>
      <c r="D1162" s="355"/>
      <c r="E1162" s="80"/>
      <c r="F1162" s="132" t="s">
        <v>350</v>
      </c>
      <c r="G1162" s="79"/>
      <c r="H1162" s="261"/>
      <c r="I1162" s="261">
        <v>163289.62</v>
      </c>
      <c r="J1162" s="79"/>
      <c r="K1162" s="79">
        <v>163289.62</v>
      </c>
      <c r="L1162" s="79"/>
      <c r="M1162" s="79"/>
      <c r="N1162" s="79"/>
      <c r="O1162" s="84">
        <v>53167.62</v>
      </c>
      <c r="P1162" s="79"/>
      <c r="Q1162" s="79"/>
      <c r="R1162" s="79"/>
      <c r="S1162" s="79"/>
      <c r="T1162" s="79"/>
      <c r="U1162" s="79"/>
      <c r="V1162" s="79"/>
      <c r="W1162" s="79"/>
      <c r="X1162" s="79"/>
      <c r="Y1162" s="79"/>
      <c r="Z1162" s="83"/>
      <c r="AA1162" s="352">
        <v>163189</v>
      </c>
      <c r="AB1162" s="356"/>
      <c r="AC1162" s="136">
        <v>4</v>
      </c>
      <c r="AD1162" s="137">
        <v>163189</v>
      </c>
      <c r="AE1162" s="136" t="s">
        <v>1576</v>
      </c>
      <c r="AF1162" s="126"/>
      <c r="AG1162" s="126"/>
    </row>
    <row r="1163" spans="1:33" s="52" customFormat="1" ht="15.75" x14ac:dyDescent="0.25">
      <c r="A1163" s="354"/>
      <c r="B1163" s="105"/>
      <c r="C1163" s="108"/>
      <c r="D1163" s="355"/>
      <c r="E1163" s="81">
        <v>2250025.4989999998</v>
      </c>
      <c r="F1163" s="132" t="s">
        <v>681</v>
      </c>
      <c r="G1163" s="79"/>
      <c r="H1163" s="261"/>
      <c r="I1163" s="261">
        <v>500000</v>
      </c>
      <c r="J1163" s="79"/>
      <c r="K1163" s="79"/>
      <c r="L1163" s="79">
        <v>250000</v>
      </c>
      <c r="M1163" s="79"/>
      <c r="N1163" s="79"/>
      <c r="O1163" s="79">
        <v>210000</v>
      </c>
      <c r="P1163" s="79"/>
      <c r="Q1163" s="79"/>
      <c r="R1163" s="79"/>
      <c r="S1163" s="79"/>
      <c r="T1163" s="79"/>
      <c r="U1163" s="79"/>
      <c r="V1163" s="79"/>
      <c r="W1163" s="79"/>
      <c r="X1163" s="79"/>
      <c r="Y1163" s="79"/>
      <c r="Z1163" s="83"/>
      <c r="AA1163" s="352">
        <v>280000</v>
      </c>
      <c r="AB1163" s="356"/>
      <c r="AC1163" s="136">
        <v>7</v>
      </c>
      <c r="AD1163" s="137">
        <v>280000</v>
      </c>
      <c r="AE1163" s="136" t="s">
        <v>1576</v>
      </c>
      <c r="AF1163" s="126"/>
      <c r="AG1163" s="126"/>
    </row>
    <row r="1164" spans="1:33" s="52" customFormat="1" ht="15.75" x14ac:dyDescent="0.25">
      <c r="A1164" s="354"/>
      <c r="B1164" s="105"/>
      <c r="C1164" s="108"/>
      <c r="D1164" s="355"/>
      <c r="E1164" s="81"/>
      <c r="F1164" s="132" t="s">
        <v>794</v>
      </c>
      <c r="G1164" s="79"/>
      <c r="H1164" s="261"/>
      <c r="I1164" s="261">
        <v>120000</v>
      </c>
      <c r="J1164" s="79"/>
      <c r="K1164" s="79"/>
      <c r="L1164" s="79">
        <v>170000</v>
      </c>
      <c r="M1164" s="79"/>
      <c r="N1164" s="79"/>
      <c r="O1164" s="79"/>
      <c r="P1164" s="79"/>
      <c r="Q1164" s="79"/>
      <c r="R1164" s="79"/>
      <c r="S1164" s="79"/>
      <c r="T1164" s="79"/>
      <c r="U1164" s="79"/>
      <c r="V1164" s="79"/>
      <c r="W1164" s="79"/>
      <c r="X1164" s="79"/>
      <c r="Y1164" s="79"/>
      <c r="Z1164" s="83"/>
      <c r="AA1164" s="352">
        <v>270000</v>
      </c>
      <c r="AB1164" s="356"/>
      <c r="AC1164" s="136">
        <v>5</v>
      </c>
      <c r="AD1164" s="137">
        <v>270000</v>
      </c>
      <c r="AE1164" s="136" t="s">
        <v>1576</v>
      </c>
      <c r="AF1164" s="126"/>
      <c r="AG1164" s="126"/>
    </row>
    <row r="1165" spans="1:33" s="52" customFormat="1" ht="15.75" x14ac:dyDescent="0.25">
      <c r="A1165" s="354"/>
      <c r="B1165" s="105"/>
      <c r="C1165" s="108"/>
      <c r="D1165" s="355"/>
      <c r="E1165" s="80"/>
      <c r="F1165" s="132" t="s">
        <v>353</v>
      </c>
      <c r="G1165" s="79"/>
      <c r="H1165" s="261"/>
      <c r="I1165" s="261">
        <v>137048</v>
      </c>
      <c r="J1165" s="79"/>
      <c r="K1165" s="79">
        <v>97841.16</v>
      </c>
      <c r="L1165" s="79"/>
      <c r="M1165" s="79"/>
      <c r="N1165" s="79"/>
      <c r="O1165" s="79"/>
      <c r="P1165" s="79"/>
      <c r="Q1165" s="79"/>
      <c r="R1165" s="79"/>
      <c r="S1165" s="79"/>
      <c r="T1165" s="79"/>
      <c r="U1165" s="79"/>
      <c r="V1165" s="79"/>
      <c r="W1165" s="79"/>
      <c r="X1165" s="79"/>
      <c r="Y1165" s="79"/>
      <c r="Z1165" s="83"/>
      <c r="AA1165" s="352">
        <v>136855</v>
      </c>
      <c r="AB1165" s="356"/>
      <c r="AC1165" s="136">
        <v>2</v>
      </c>
      <c r="AD1165" s="137">
        <v>136855</v>
      </c>
      <c r="AE1165" s="136" t="s">
        <v>1576</v>
      </c>
      <c r="AF1165" s="126"/>
      <c r="AG1165" s="126"/>
    </row>
    <row r="1166" spans="1:33" s="52" customFormat="1" ht="15.75" x14ac:dyDescent="0.25">
      <c r="A1166" s="354"/>
      <c r="B1166" s="105"/>
      <c r="C1166" s="108"/>
      <c r="D1166" s="355"/>
      <c r="E1166" s="80"/>
      <c r="F1166" s="132" t="s">
        <v>160</v>
      </c>
      <c r="G1166" s="79"/>
      <c r="H1166" s="261"/>
      <c r="I1166" s="261">
        <v>800000</v>
      </c>
      <c r="J1166" s="79"/>
      <c r="K1166" s="79"/>
      <c r="L1166" s="79">
        <v>400000</v>
      </c>
      <c r="M1166" s="79"/>
      <c r="N1166" s="79"/>
      <c r="O1166" s="79">
        <v>82381</v>
      </c>
      <c r="P1166" s="79"/>
      <c r="Q1166" s="79"/>
      <c r="R1166" s="79"/>
      <c r="S1166" s="79"/>
      <c r="T1166" s="84">
        <v>77415.5</v>
      </c>
      <c r="U1166" s="79"/>
      <c r="V1166" s="79"/>
      <c r="W1166" s="79"/>
      <c r="X1166" s="79"/>
      <c r="Y1166" s="79"/>
      <c r="Z1166" s="83"/>
      <c r="AA1166" s="357">
        <v>1192620.5</v>
      </c>
      <c r="AB1166" s="356"/>
      <c r="AC1166" s="136">
        <v>15</v>
      </c>
      <c r="AD1166" s="137">
        <v>1192620</v>
      </c>
      <c r="AE1166" s="136" t="s">
        <v>1576</v>
      </c>
      <c r="AF1166" s="126"/>
      <c r="AG1166" s="126"/>
    </row>
    <row r="1167" spans="1:33" s="52" customFormat="1" ht="15.75" x14ac:dyDescent="0.25">
      <c r="A1167" s="354"/>
      <c r="B1167" s="105"/>
      <c r="C1167" s="108"/>
      <c r="D1167" s="355"/>
      <c r="E1167" s="80"/>
      <c r="F1167" s="135" t="s">
        <v>161</v>
      </c>
      <c r="G1167" s="79"/>
      <c r="H1167" s="261"/>
      <c r="I1167" s="261">
        <v>35000</v>
      </c>
      <c r="J1167" s="261"/>
      <c r="K1167" s="79">
        <v>35000</v>
      </c>
      <c r="L1167" s="79"/>
      <c r="M1167" s="79"/>
      <c r="N1167" s="79"/>
      <c r="O1167" s="79"/>
      <c r="P1167" s="79">
        <v>30429</v>
      </c>
      <c r="Q1167" s="79">
        <v>30429</v>
      </c>
      <c r="R1167" s="79"/>
      <c r="S1167" s="79"/>
      <c r="T1167" s="79"/>
      <c r="U1167" s="79"/>
      <c r="V1167" s="79"/>
      <c r="W1167" s="79"/>
      <c r="X1167" s="79"/>
      <c r="Y1167" s="79"/>
      <c r="Z1167" s="83"/>
      <c r="AA1167" s="352">
        <v>54971</v>
      </c>
      <c r="AB1167" s="356"/>
      <c r="AC1167" s="136">
        <v>2</v>
      </c>
      <c r="AD1167" s="137">
        <v>54971</v>
      </c>
      <c r="AE1167" s="136" t="s">
        <v>1576</v>
      </c>
      <c r="AF1167" s="126"/>
      <c r="AG1167" s="126"/>
    </row>
    <row r="1168" spans="1:33" s="52" customFormat="1" ht="15.75" x14ac:dyDescent="0.25">
      <c r="A1168" s="165"/>
      <c r="B1168" s="106"/>
      <c r="C1168" s="109"/>
      <c r="D1168" s="358"/>
      <c r="E1168" s="78"/>
      <c r="F1168" s="135" t="s">
        <v>797</v>
      </c>
      <c r="G1168" s="79"/>
      <c r="H1168" s="261"/>
      <c r="I1168" s="261">
        <v>400000</v>
      </c>
      <c r="J1168" s="79"/>
      <c r="K1168" s="79"/>
      <c r="L1168" s="79">
        <v>164794</v>
      </c>
      <c r="M1168" s="79"/>
      <c r="N1168" s="79"/>
      <c r="O1168" s="79">
        <v>82404</v>
      </c>
      <c r="P1168" s="79"/>
      <c r="Q1168" s="79"/>
      <c r="R1168" s="79"/>
      <c r="S1168" s="79"/>
      <c r="T1168" s="79"/>
      <c r="U1168" s="79"/>
      <c r="V1168" s="79"/>
      <c r="W1168" s="79"/>
      <c r="X1168" s="79"/>
      <c r="Y1168" s="79"/>
      <c r="Z1168" s="83"/>
      <c r="AA1168" s="352">
        <v>82390</v>
      </c>
      <c r="AB1168" s="356"/>
      <c r="AC1168" s="136">
        <v>1</v>
      </c>
      <c r="AD1168" s="137">
        <v>82390</v>
      </c>
      <c r="AE1168" s="136" t="s">
        <v>1576</v>
      </c>
      <c r="AF1168" s="126"/>
      <c r="AG1168" s="126"/>
    </row>
    <row r="1169" spans="1:34" s="52" customFormat="1" x14ac:dyDescent="0.25">
      <c r="A1169" s="181"/>
      <c r="B1169" s="182" t="s">
        <v>16</v>
      </c>
      <c r="C1169" s="183"/>
      <c r="D1169" s="82"/>
      <c r="E1169" s="82"/>
      <c r="F1169" s="184"/>
      <c r="G1169" s="143"/>
      <c r="H1169" s="143"/>
      <c r="I1169" s="143"/>
      <c r="J1169" s="143"/>
      <c r="K1169" s="143"/>
      <c r="L1169" s="143"/>
      <c r="M1169" s="143"/>
      <c r="N1169" s="143"/>
      <c r="O1169" s="143"/>
      <c r="P1169" s="143"/>
      <c r="Q1169" s="143"/>
      <c r="R1169" s="143"/>
      <c r="S1169" s="143"/>
      <c r="T1169" s="143"/>
      <c r="U1169" s="143"/>
      <c r="V1169" s="143"/>
      <c r="W1169" s="143"/>
      <c r="X1169" s="143"/>
      <c r="Y1169" s="143"/>
      <c r="Z1169" s="143"/>
      <c r="AA1169" s="359">
        <v>2250025.5</v>
      </c>
      <c r="AB1169" s="145">
        <v>1.0000000004444394</v>
      </c>
      <c r="AC1169" s="136">
        <v>41</v>
      </c>
      <c r="AD1169" s="137">
        <v>2250025</v>
      </c>
      <c r="AE1169" s="136"/>
      <c r="AF1169" s="126"/>
      <c r="AG1169" s="126"/>
    </row>
    <row r="1170" spans="1:34" s="52" customFormat="1" x14ac:dyDescent="0.25">
      <c r="A1170" s="181"/>
      <c r="B1170" s="182" t="s">
        <v>16</v>
      </c>
      <c r="C1170" s="183"/>
      <c r="D1170" s="82"/>
      <c r="E1170" s="82"/>
      <c r="F1170" s="184"/>
      <c r="G1170" s="143"/>
      <c r="H1170" s="143"/>
      <c r="I1170" s="143"/>
      <c r="J1170" s="143"/>
      <c r="K1170" s="143"/>
      <c r="L1170" s="143"/>
      <c r="M1170" s="143"/>
      <c r="N1170" s="143"/>
      <c r="O1170" s="143"/>
      <c r="P1170" s="143"/>
      <c r="Q1170" s="143"/>
      <c r="R1170" s="143"/>
      <c r="S1170" s="143"/>
      <c r="T1170" s="143"/>
      <c r="U1170" s="143"/>
      <c r="V1170" s="143"/>
      <c r="W1170" s="143"/>
      <c r="X1170" s="143"/>
      <c r="Y1170" s="143"/>
      <c r="Z1170" s="143"/>
      <c r="AA1170" s="359">
        <f>SUM(AA1161:AA1169)</f>
        <v>4440051</v>
      </c>
      <c r="AB1170" s="145" t="e">
        <f>AA1170/E1164</f>
        <v>#DIV/0!</v>
      </c>
      <c r="AC1170" s="136">
        <f>SUM(AC1161:AC1169)</f>
        <v>77</v>
      </c>
      <c r="AD1170" s="137">
        <f>SUM(AD1161:AD1169)</f>
        <v>4430050</v>
      </c>
      <c r="AE1170" s="136"/>
      <c r="AF1170" s="126"/>
      <c r="AG1170" s="126"/>
    </row>
    <row r="1171" spans="1:34" s="52" customFormat="1" x14ac:dyDescent="0.25">
      <c r="A1171" s="513">
        <v>132</v>
      </c>
      <c r="B1171" s="510" t="s">
        <v>473</v>
      </c>
      <c r="C1171" s="516" t="s">
        <v>472</v>
      </c>
      <c r="D1171" s="522" t="s">
        <v>798</v>
      </c>
      <c r="E1171" s="519">
        <v>1881374.12</v>
      </c>
      <c r="F1171" s="132" t="s">
        <v>118</v>
      </c>
      <c r="G1171" s="79"/>
      <c r="H1171" s="261">
        <v>599649.72</v>
      </c>
      <c r="I1171" s="261"/>
      <c r="J1171" s="261"/>
      <c r="K1171" s="261"/>
      <c r="L1171" s="261"/>
      <c r="M1171" s="261"/>
      <c r="N1171" s="261"/>
      <c r="O1171" s="261"/>
      <c r="P1171" s="261"/>
      <c r="Q1171" s="261"/>
      <c r="R1171" s="261"/>
      <c r="S1171" s="261"/>
      <c r="T1171" s="261"/>
      <c r="U1171" s="261"/>
      <c r="V1171" s="261"/>
      <c r="W1171" s="261"/>
      <c r="X1171" s="261"/>
      <c r="Y1171" s="261"/>
      <c r="Z1171" s="261"/>
      <c r="AA1171" s="261">
        <f>SUM(G1171:N1171)</f>
        <v>599649.72</v>
      </c>
      <c r="AB1171" s="175"/>
      <c r="AC1171" s="136">
        <v>5</v>
      </c>
      <c r="AD1171" s="137">
        <v>520518.5</v>
      </c>
      <c r="AE1171" s="136" t="s">
        <v>1235</v>
      </c>
      <c r="AF1171" s="126"/>
      <c r="AG1171" s="126"/>
    </row>
    <row r="1172" spans="1:34" s="52" customFormat="1" x14ac:dyDescent="0.25">
      <c r="A1172" s="514"/>
      <c r="B1172" s="511"/>
      <c r="C1172" s="517"/>
      <c r="D1172" s="577"/>
      <c r="E1172" s="520"/>
      <c r="F1172" s="132" t="s">
        <v>131</v>
      </c>
      <c r="G1172" s="79"/>
      <c r="H1172" s="261">
        <v>90000</v>
      </c>
      <c r="I1172" s="261"/>
      <c r="J1172" s="261"/>
      <c r="K1172" s="261"/>
      <c r="L1172" s="261"/>
      <c r="M1172" s="261"/>
      <c r="N1172" s="261"/>
      <c r="O1172" s="261"/>
      <c r="P1172" s="261"/>
      <c r="Q1172" s="261"/>
      <c r="R1172" s="261"/>
      <c r="S1172" s="261"/>
      <c r="T1172" s="261"/>
      <c r="U1172" s="261"/>
      <c r="V1172" s="261"/>
      <c r="W1172" s="261"/>
      <c r="X1172" s="261"/>
      <c r="Y1172" s="261"/>
      <c r="Z1172" s="261"/>
      <c r="AA1172" s="261">
        <f t="shared" ref="AA1172:AA1177" si="19">SUM(G1172:N1172)</f>
        <v>90000</v>
      </c>
      <c r="AB1172" s="175"/>
      <c r="AC1172" s="136">
        <v>1</v>
      </c>
      <c r="AD1172" s="137">
        <v>69931</v>
      </c>
      <c r="AE1172" s="136" t="s">
        <v>1236</v>
      </c>
      <c r="AF1172" s="126"/>
      <c r="AG1172" s="126"/>
    </row>
    <row r="1173" spans="1:34" s="52" customFormat="1" x14ac:dyDescent="0.25">
      <c r="A1173" s="514"/>
      <c r="B1173" s="511"/>
      <c r="C1173" s="517"/>
      <c r="D1173" s="577"/>
      <c r="E1173" s="520"/>
      <c r="F1173" s="132" t="s">
        <v>117</v>
      </c>
      <c r="G1173" s="79"/>
      <c r="H1173" s="261">
        <v>648245.06000000006</v>
      </c>
      <c r="I1173" s="261"/>
      <c r="J1173" s="261"/>
      <c r="K1173" s="261"/>
      <c r="L1173" s="261"/>
      <c r="M1173" s="261"/>
      <c r="N1173" s="261"/>
      <c r="O1173" s="261"/>
      <c r="P1173" s="261"/>
      <c r="Q1173" s="261"/>
      <c r="R1173" s="261"/>
      <c r="S1173" s="261"/>
      <c r="T1173" s="261"/>
      <c r="U1173" s="261"/>
      <c r="V1173" s="261"/>
      <c r="W1173" s="261"/>
      <c r="X1173" s="261"/>
      <c r="Y1173" s="261"/>
      <c r="Z1173" s="261"/>
      <c r="AA1173" s="261">
        <f t="shared" si="19"/>
        <v>648245.06000000006</v>
      </c>
      <c r="AB1173" s="175"/>
      <c r="AC1173" s="136">
        <v>11</v>
      </c>
      <c r="AD1173" s="137">
        <v>611709</v>
      </c>
      <c r="AE1173" s="136" t="s">
        <v>1237</v>
      </c>
      <c r="AF1173" s="126"/>
      <c r="AG1173" s="126"/>
    </row>
    <row r="1174" spans="1:34" s="52" customFormat="1" x14ac:dyDescent="0.25">
      <c r="A1174" s="514"/>
      <c r="B1174" s="511"/>
      <c r="C1174" s="517"/>
      <c r="D1174" s="577"/>
      <c r="E1174" s="520"/>
      <c r="F1174" s="132" t="s">
        <v>258</v>
      </c>
      <c r="G1174" s="79"/>
      <c r="H1174" s="261">
        <v>60000</v>
      </c>
      <c r="I1174" s="261"/>
      <c r="J1174" s="261"/>
      <c r="K1174" s="261"/>
      <c r="L1174" s="261"/>
      <c r="M1174" s="261"/>
      <c r="N1174" s="261"/>
      <c r="O1174" s="261"/>
      <c r="P1174" s="261"/>
      <c r="Q1174" s="261"/>
      <c r="R1174" s="261"/>
      <c r="S1174" s="261"/>
      <c r="T1174" s="261"/>
      <c r="U1174" s="261"/>
      <c r="V1174" s="261"/>
      <c r="W1174" s="261"/>
      <c r="X1174" s="261"/>
      <c r="Y1174" s="261"/>
      <c r="Z1174" s="261"/>
      <c r="AA1174" s="261">
        <f t="shared" si="19"/>
        <v>60000</v>
      </c>
      <c r="AB1174" s="175"/>
      <c r="AC1174" s="136">
        <v>1</v>
      </c>
      <c r="AD1174" s="137">
        <v>59997</v>
      </c>
      <c r="AE1174" s="136" t="s">
        <v>1238</v>
      </c>
      <c r="AF1174" s="126"/>
      <c r="AG1174" s="126"/>
    </row>
    <row r="1175" spans="1:34" s="52" customFormat="1" x14ac:dyDescent="0.25">
      <c r="A1175" s="514"/>
      <c r="B1175" s="511"/>
      <c r="C1175" s="517"/>
      <c r="D1175" s="577"/>
      <c r="E1175" s="520"/>
      <c r="F1175" s="132" t="s">
        <v>278</v>
      </c>
      <c r="G1175" s="79"/>
      <c r="H1175" s="261">
        <v>100000</v>
      </c>
      <c r="I1175" s="261"/>
      <c r="J1175" s="261"/>
      <c r="K1175" s="261"/>
      <c r="L1175" s="261"/>
      <c r="M1175" s="261"/>
      <c r="N1175" s="261"/>
      <c r="O1175" s="261"/>
      <c r="P1175" s="261"/>
      <c r="Q1175" s="261"/>
      <c r="R1175" s="261"/>
      <c r="S1175" s="261"/>
      <c r="T1175" s="261"/>
      <c r="U1175" s="261"/>
      <c r="V1175" s="261"/>
      <c r="W1175" s="261"/>
      <c r="X1175" s="261"/>
      <c r="Y1175" s="261"/>
      <c r="Z1175" s="261"/>
      <c r="AA1175" s="261">
        <f t="shared" si="19"/>
        <v>100000</v>
      </c>
      <c r="AB1175" s="175"/>
      <c r="AC1175" s="136">
        <v>1</v>
      </c>
      <c r="AD1175" s="137">
        <v>100000</v>
      </c>
      <c r="AE1175" s="136"/>
      <c r="AF1175" s="126"/>
      <c r="AG1175" s="126"/>
    </row>
    <row r="1176" spans="1:34" s="52" customFormat="1" x14ac:dyDescent="0.25">
      <c r="A1176" s="514"/>
      <c r="B1176" s="511"/>
      <c r="C1176" s="517"/>
      <c r="D1176" s="577"/>
      <c r="E1176" s="520"/>
      <c r="F1176" s="132" t="s">
        <v>171</v>
      </c>
      <c r="G1176" s="79"/>
      <c r="H1176" s="261"/>
      <c r="I1176" s="261">
        <v>200000</v>
      </c>
      <c r="J1176" s="261"/>
      <c r="K1176" s="261"/>
      <c r="L1176" s="261"/>
      <c r="M1176" s="261"/>
      <c r="N1176" s="261"/>
      <c r="O1176" s="261"/>
      <c r="P1176" s="261"/>
      <c r="Q1176" s="261"/>
      <c r="R1176" s="261"/>
      <c r="S1176" s="261"/>
      <c r="T1176" s="261"/>
      <c r="U1176" s="261"/>
      <c r="V1176" s="261"/>
      <c r="W1176" s="261"/>
      <c r="X1176" s="261"/>
      <c r="Y1176" s="261"/>
      <c r="Z1176" s="261"/>
      <c r="AA1176" s="261">
        <f t="shared" si="19"/>
        <v>200000</v>
      </c>
      <c r="AB1176" s="175"/>
      <c r="AC1176" s="136">
        <v>2</v>
      </c>
      <c r="AD1176" s="137">
        <v>198157.5</v>
      </c>
      <c r="AE1176" s="136" t="s">
        <v>1239</v>
      </c>
      <c r="AF1176" s="126"/>
      <c r="AG1176" s="126"/>
    </row>
    <row r="1177" spans="1:34" s="52" customFormat="1" x14ac:dyDescent="0.25">
      <c r="A1177" s="515"/>
      <c r="B1177" s="512"/>
      <c r="C1177" s="518"/>
      <c r="D1177" s="578"/>
      <c r="E1177" s="521"/>
      <c r="F1177" s="132" t="s">
        <v>113</v>
      </c>
      <c r="G1177" s="79"/>
      <c r="H1177" s="261"/>
      <c r="I1177" s="261">
        <v>123479.34</v>
      </c>
      <c r="J1177" s="261"/>
      <c r="K1177" s="261"/>
      <c r="L1177" s="261"/>
      <c r="M1177" s="261"/>
      <c r="N1177" s="261"/>
      <c r="O1177" s="261"/>
      <c r="P1177" s="261"/>
      <c r="Q1177" s="261"/>
      <c r="R1177" s="261"/>
      <c r="S1177" s="261"/>
      <c r="T1177" s="261"/>
      <c r="U1177" s="261"/>
      <c r="V1177" s="261"/>
      <c r="W1177" s="261"/>
      <c r="X1177" s="261"/>
      <c r="Y1177" s="261"/>
      <c r="Z1177" s="261"/>
      <c r="AA1177" s="261">
        <f t="shared" si="19"/>
        <v>123479.34</v>
      </c>
      <c r="AB1177" s="175"/>
      <c r="AC1177" s="136">
        <v>1</v>
      </c>
      <c r="AD1177" s="137">
        <v>79965</v>
      </c>
      <c r="AE1177" s="136" t="s">
        <v>1240</v>
      </c>
      <c r="AF1177" s="126"/>
      <c r="AG1177" s="126"/>
    </row>
    <row r="1178" spans="1:34" s="52" customFormat="1" x14ac:dyDescent="0.25">
      <c r="A1178" s="177"/>
      <c r="B1178" s="105"/>
      <c r="C1178" s="80"/>
      <c r="D1178" s="284"/>
      <c r="E1178" s="33"/>
      <c r="F1178" s="135" t="s">
        <v>116</v>
      </c>
      <c r="G1178" s="79"/>
      <c r="H1178" s="261"/>
      <c r="I1178" s="261"/>
      <c r="J1178" s="261"/>
      <c r="K1178" s="261"/>
      <c r="L1178" s="261">
        <v>30000</v>
      </c>
      <c r="M1178" s="261"/>
      <c r="N1178" s="261"/>
      <c r="O1178" s="261"/>
      <c r="P1178" s="261"/>
      <c r="Q1178" s="261"/>
      <c r="R1178" s="261"/>
      <c r="S1178" s="261"/>
      <c r="T1178" s="261"/>
      <c r="U1178" s="261"/>
      <c r="V1178" s="261"/>
      <c r="W1178" s="261"/>
      <c r="X1178" s="261"/>
      <c r="Y1178" s="261"/>
      <c r="Z1178" s="261"/>
      <c r="AA1178" s="261">
        <v>30000</v>
      </c>
      <c r="AB1178" s="175"/>
      <c r="AC1178" s="136">
        <v>1</v>
      </c>
      <c r="AD1178" s="137">
        <v>30000</v>
      </c>
      <c r="AE1178" s="136"/>
      <c r="AF1178" s="126"/>
      <c r="AG1178" s="126"/>
    </row>
    <row r="1179" spans="1:34" s="52" customFormat="1" x14ac:dyDescent="0.25">
      <c r="A1179" s="177"/>
      <c r="B1179" s="105"/>
      <c r="C1179" s="80"/>
      <c r="D1179" s="284"/>
      <c r="E1179" s="33"/>
      <c r="F1179" s="135" t="s">
        <v>115</v>
      </c>
      <c r="G1179" s="79"/>
      <c r="H1179" s="261"/>
      <c r="I1179" s="261"/>
      <c r="J1179" s="261"/>
      <c r="K1179" s="261"/>
      <c r="L1179" s="261">
        <v>30000</v>
      </c>
      <c r="M1179" s="261"/>
      <c r="N1179" s="261"/>
      <c r="O1179" s="261"/>
      <c r="P1179" s="261"/>
      <c r="Q1179" s="261">
        <v>17315.400000000001</v>
      </c>
      <c r="R1179" s="261"/>
      <c r="S1179" s="261"/>
      <c r="T1179" s="261"/>
      <c r="U1179" s="261"/>
      <c r="V1179" s="261"/>
      <c r="W1179" s="261"/>
      <c r="X1179" s="261"/>
      <c r="Y1179" s="261"/>
      <c r="Z1179" s="261"/>
      <c r="AA1179" s="261">
        <v>30000</v>
      </c>
      <c r="AB1179" s="175"/>
      <c r="AC1179" s="136">
        <v>1</v>
      </c>
      <c r="AD1179" s="137">
        <v>12684.6</v>
      </c>
      <c r="AE1179" s="136" t="s">
        <v>1241</v>
      </c>
      <c r="AF1179" s="126"/>
      <c r="AG1179" s="126"/>
    </row>
    <row r="1180" spans="1:34" s="52" customFormat="1" x14ac:dyDescent="0.25">
      <c r="A1180" s="181"/>
      <c r="B1180" s="182" t="s">
        <v>16</v>
      </c>
      <c r="C1180" s="183"/>
      <c r="D1180" s="82"/>
      <c r="E1180" s="82"/>
      <c r="F1180" s="184"/>
      <c r="G1180" s="143"/>
      <c r="H1180" s="143"/>
      <c r="I1180" s="143"/>
      <c r="J1180" s="143"/>
      <c r="K1180" s="143"/>
      <c r="L1180" s="143"/>
      <c r="M1180" s="143"/>
      <c r="N1180" s="143"/>
      <c r="O1180" s="143"/>
      <c r="P1180" s="143"/>
      <c r="Q1180" s="143"/>
      <c r="R1180" s="143"/>
      <c r="S1180" s="143"/>
      <c r="T1180" s="143"/>
      <c r="U1180" s="143"/>
      <c r="V1180" s="143"/>
      <c r="W1180" s="143"/>
      <c r="X1180" s="143"/>
      <c r="Y1180" s="143"/>
      <c r="Z1180" s="143"/>
      <c r="AA1180" s="144">
        <f>SUM(AA1171:AA1179)</f>
        <v>1881374.12</v>
      </c>
      <c r="AB1180" s="145">
        <f>AA1180/E1171</f>
        <v>1</v>
      </c>
      <c r="AC1180" s="136"/>
      <c r="AD1180" s="137"/>
      <c r="AE1180" s="136"/>
      <c r="AF1180" s="126"/>
      <c r="AG1180" s="126"/>
    </row>
    <row r="1181" spans="1:34" s="52" customFormat="1" ht="15" customHeight="1" x14ac:dyDescent="0.25">
      <c r="A1181" s="527">
        <v>133</v>
      </c>
      <c r="B1181" s="523" t="s">
        <v>1641</v>
      </c>
      <c r="C1181" s="524" t="s">
        <v>467</v>
      </c>
      <c r="D1181" s="545" t="s">
        <v>799</v>
      </c>
      <c r="E1181" s="526">
        <v>1684260.2400000002</v>
      </c>
      <c r="F1181" s="319" t="s">
        <v>474</v>
      </c>
      <c r="G1181" s="68"/>
      <c r="H1181" s="86"/>
      <c r="I1181" s="86"/>
      <c r="J1181" s="86">
        <v>586727.55000000005</v>
      </c>
      <c r="K1181" s="86"/>
      <c r="L1181" s="86"/>
      <c r="M1181" s="86"/>
      <c r="N1181" s="360"/>
      <c r="O1181" s="360"/>
      <c r="P1181" s="360"/>
      <c r="Q1181" s="360"/>
      <c r="R1181" s="360"/>
      <c r="S1181" s="360"/>
      <c r="T1181" s="360"/>
      <c r="U1181" s="321"/>
      <c r="V1181" s="360"/>
      <c r="W1181" s="360"/>
      <c r="X1181" s="360">
        <v>48477.21</v>
      </c>
      <c r="Y1181" s="360"/>
      <c r="Z1181" s="360"/>
      <c r="AA1181" s="360">
        <v>604366.21</v>
      </c>
      <c r="AB1181" s="320"/>
      <c r="AC1181" s="87">
        <v>7</v>
      </c>
      <c r="AD1181" s="88">
        <v>555889</v>
      </c>
      <c r="AE1181" s="87" t="s">
        <v>1244</v>
      </c>
      <c r="AF1181" s="321"/>
      <c r="AG1181" s="321"/>
      <c r="AH1181" s="66"/>
    </row>
    <row r="1182" spans="1:34" s="52" customFormat="1" x14ac:dyDescent="0.25">
      <c r="A1182" s="527"/>
      <c r="B1182" s="523"/>
      <c r="C1182" s="524"/>
      <c r="D1182" s="545"/>
      <c r="E1182" s="526"/>
      <c r="F1182" s="319" t="s">
        <v>475</v>
      </c>
      <c r="G1182" s="68"/>
      <c r="H1182" s="86"/>
      <c r="I1182" s="86"/>
      <c r="J1182" s="86"/>
      <c r="K1182" s="86"/>
      <c r="L1182" s="86"/>
      <c r="M1182" s="86"/>
      <c r="N1182" s="321"/>
      <c r="O1182" s="360"/>
      <c r="P1182" s="360"/>
      <c r="Q1182" s="360"/>
      <c r="R1182" s="360"/>
      <c r="S1182" s="360"/>
      <c r="T1182" s="360"/>
      <c r="U1182" s="360"/>
      <c r="V1182" s="360"/>
      <c r="W1182" s="360"/>
      <c r="X1182" s="360">
        <v>13929.81</v>
      </c>
      <c r="Y1182" s="360"/>
      <c r="Z1182" s="360"/>
      <c r="AA1182" s="360">
        <v>13929.81</v>
      </c>
      <c r="AB1182" s="320"/>
      <c r="AC1182" s="87"/>
      <c r="AD1182" s="88"/>
      <c r="AE1182" s="87" t="s">
        <v>1245</v>
      </c>
      <c r="AF1182" s="321"/>
      <c r="AG1182" s="321"/>
      <c r="AH1182" s="66"/>
    </row>
    <row r="1183" spans="1:34" s="52" customFormat="1" x14ac:dyDescent="0.25">
      <c r="A1183" s="527"/>
      <c r="B1183" s="523"/>
      <c r="C1183" s="524"/>
      <c r="D1183" s="545"/>
      <c r="E1183" s="526"/>
      <c r="F1183" s="319" t="s">
        <v>476</v>
      </c>
      <c r="G1183" s="68"/>
      <c r="H1183" s="86"/>
      <c r="I1183" s="86"/>
      <c r="J1183" s="86"/>
      <c r="K1183" s="86"/>
      <c r="L1183" s="86">
        <v>167636.72</v>
      </c>
      <c r="M1183" s="86"/>
      <c r="N1183" s="360"/>
      <c r="O1183" s="360">
        <v>167637</v>
      </c>
      <c r="P1183" s="360"/>
      <c r="Q1183" s="360"/>
      <c r="R1183" s="360"/>
      <c r="S1183" s="360"/>
      <c r="T1183" s="360"/>
      <c r="U1183" s="360"/>
      <c r="V1183" s="360"/>
      <c r="W1183" s="360"/>
      <c r="X1183" s="360"/>
      <c r="Y1183" s="360"/>
      <c r="Z1183" s="360"/>
      <c r="AA1183" s="360">
        <v>150000</v>
      </c>
      <c r="AB1183" s="320"/>
      <c r="AC1183" s="87">
        <v>3</v>
      </c>
      <c r="AD1183" s="88">
        <v>150000</v>
      </c>
      <c r="AE1183" s="87" t="s">
        <v>1642</v>
      </c>
      <c r="AF1183" s="321"/>
      <c r="AG1183" s="321"/>
      <c r="AH1183" s="66"/>
    </row>
    <row r="1184" spans="1:34" s="52" customFormat="1" x14ac:dyDescent="0.25">
      <c r="A1184" s="527"/>
      <c r="B1184" s="523"/>
      <c r="C1184" s="524"/>
      <c r="D1184" s="545"/>
      <c r="E1184" s="526"/>
      <c r="F1184" s="319" t="s">
        <v>477</v>
      </c>
      <c r="G1184" s="68"/>
      <c r="H1184" s="86"/>
      <c r="I1184" s="86"/>
      <c r="J1184" s="86"/>
      <c r="K1184" s="86"/>
      <c r="L1184" s="86">
        <v>167636.72</v>
      </c>
      <c r="M1184" s="86"/>
      <c r="N1184" s="360"/>
      <c r="O1184" s="360"/>
      <c r="P1184" s="360"/>
      <c r="Q1184" s="360"/>
      <c r="R1184" s="360"/>
      <c r="S1184" s="87"/>
      <c r="T1184" s="321"/>
      <c r="U1184" s="360"/>
      <c r="V1184" s="360"/>
      <c r="W1184" s="360" t="s">
        <v>1643</v>
      </c>
      <c r="X1184" s="360"/>
      <c r="Y1184" s="360"/>
      <c r="Z1184" s="360"/>
      <c r="AA1184" s="360">
        <v>167636.72</v>
      </c>
      <c r="AB1184" s="320"/>
      <c r="AC1184" s="87">
        <v>1</v>
      </c>
      <c r="AD1184" s="88">
        <v>85000</v>
      </c>
      <c r="AE1184" s="87" t="s">
        <v>1246</v>
      </c>
      <c r="AF1184" s="321"/>
      <c r="AG1184" s="321"/>
      <c r="AH1184" s="66"/>
    </row>
    <row r="1185" spans="1:40" s="52" customFormat="1" x14ac:dyDescent="0.25">
      <c r="A1185" s="527"/>
      <c r="B1185" s="523"/>
      <c r="C1185" s="524"/>
      <c r="D1185" s="545"/>
      <c r="E1185" s="526"/>
      <c r="F1185" s="319" t="s">
        <v>504</v>
      </c>
      <c r="G1185" s="68"/>
      <c r="H1185" s="86"/>
      <c r="I1185" s="86"/>
      <c r="J1185" s="86"/>
      <c r="K1185" s="86"/>
      <c r="L1185" s="86"/>
      <c r="M1185" s="86">
        <v>50285.37</v>
      </c>
      <c r="N1185" s="360"/>
      <c r="O1185" s="360"/>
      <c r="P1185" s="360"/>
      <c r="Q1185" s="360"/>
      <c r="R1185" s="360"/>
      <c r="S1185" s="360"/>
      <c r="T1185" s="360"/>
      <c r="U1185" s="360"/>
      <c r="V1185" s="360"/>
      <c r="W1185" s="360"/>
      <c r="X1185" s="360"/>
      <c r="Y1185" s="360"/>
      <c r="Z1185" s="360"/>
      <c r="AA1185" s="360">
        <v>50285</v>
      </c>
      <c r="AB1185" s="320"/>
      <c r="AC1185" s="87">
        <v>1</v>
      </c>
      <c r="AD1185" s="88">
        <v>50285.37</v>
      </c>
      <c r="AE1185" s="87" t="s">
        <v>1644</v>
      </c>
      <c r="AF1185" s="321"/>
      <c r="AG1185" s="321"/>
      <c r="AH1185" s="66"/>
    </row>
    <row r="1186" spans="1:40" s="52" customFormat="1" x14ac:dyDescent="0.25">
      <c r="A1186" s="527"/>
      <c r="B1186" s="523"/>
      <c r="C1186" s="524"/>
      <c r="D1186" s="545"/>
      <c r="E1186" s="526"/>
      <c r="F1186" s="319" t="s">
        <v>478</v>
      </c>
      <c r="G1186" s="68"/>
      <c r="H1186" s="86"/>
      <c r="I1186" s="86"/>
      <c r="J1186" s="86"/>
      <c r="K1186" s="86"/>
      <c r="L1186" s="86"/>
      <c r="M1186" s="86">
        <v>335277.28999999998</v>
      </c>
      <c r="N1186" s="360"/>
      <c r="O1186" s="360"/>
      <c r="P1186" s="360"/>
      <c r="Q1186" s="360"/>
      <c r="R1186" s="360">
        <v>295277.28999999998</v>
      </c>
      <c r="S1186" s="360"/>
      <c r="T1186" s="360"/>
      <c r="U1186" s="360"/>
      <c r="V1186" s="360"/>
      <c r="W1186" s="360"/>
      <c r="X1186" s="360"/>
      <c r="Y1186" s="360"/>
      <c r="Z1186" s="360"/>
      <c r="AA1186" s="360">
        <v>335277.28999999998</v>
      </c>
      <c r="AB1186" s="320"/>
      <c r="AC1186" s="87">
        <v>8</v>
      </c>
      <c r="AD1186" s="88">
        <v>320000</v>
      </c>
      <c r="AE1186" s="361"/>
      <c r="AF1186" s="321"/>
      <c r="AG1186" s="321"/>
      <c r="AH1186" s="66"/>
    </row>
    <row r="1187" spans="1:40" s="52" customFormat="1" x14ac:dyDescent="0.25">
      <c r="A1187" s="527"/>
      <c r="B1187" s="523"/>
      <c r="C1187" s="524"/>
      <c r="D1187" s="545"/>
      <c r="E1187" s="526"/>
      <c r="F1187" s="319" t="s">
        <v>479</v>
      </c>
      <c r="G1187" s="68"/>
      <c r="H1187" s="86"/>
      <c r="I1187" s="86"/>
      <c r="J1187" s="86"/>
      <c r="K1187" s="86"/>
      <c r="L1187" s="86"/>
      <c r="M1187" s="86">
        <v>16762.330000000002</v>
      </c>
      <c r="N1187" s="360"/>
      <c r="O1187" s="360"/>
      <c r="P1187" s="360"/>
      <c r="Q1187" s="360"/>
      <c r="R1187" s="87"/>
      <c r="S1187" s="87"/>
      <c r="T1187" s="360">
        <v>16762.330000000002</v>
      </c>
      <c r="U1187" s="360"/>
      <c r="V1187" s="360"/>
      <c r="W1187" s="360"/>
      <c r="X1187" s="360"/>
      <c r="Y1187" s="360"/>
      <c r="Z1187" s="360"/>
      <c r="AA1187" s="360">
        <v>16762.330000000002</v>
      </c>
      <c r="AB1187" s="320"/>
      <c r="AC1187" s="87"/>
      <c r="AD1187" s="88"/>
      <c r="AE1187" s="87" t="s">
        <v>1480</v>
      </c>
      <c r="AF1187" s="321"/>
      <c r="AG1187" s="321"/>
      <c r="AH1187" s="66"/>
    </row>
    <row r="1188" spans="1:40" s="52" customFormat="1" x14ac:dyDescent="0.25">
      <c r="A1188" s="527"/>
      <c r="B1188" s="523"/>
      <c r="C1188" s="524"/>
      <c r="D1188" s="545"/>
      <c r="E1188" s="526"/>
      <c r="F1188" s="362" t="s">
        <v>480</v>
      </c>
      <c r="G1188" s="68"/>
      <c r="H1188" s="86"/>
      <c r="I1188" s="86"/>
      <c r="J1188" s="86"/>
      <c r="K1188" s="86"/>
      <c r="L1188" s="86"/>
      <c r="M1188" s="86">
        <v>9221.58</v>
      </c>
      <c r="N1188" s="360"/>
      <c r="O1188" s="360"/>
      <c r="P1188" s="360"/>
      <c r="Q1188" s="360"/>
      <c r="R1188" s="360"/>
      <c r="S1188" s="360"/>
      <c r="T1188" s="360"/>
      <c r="U1188" s="360"/>
      <c r="V1188" s="360"/>
      <c r="W1188" s="360"/>
      <c r="X1188" s="360"/>
      <c r="Y1188" s="360"/>
      <c r="Z1188" s="360"/>
      <c r="AA1188" s="360">
        <v>9222</v>
      </c>
      <c r="AB1188" s="320"/>
      <c r="AC1188" s="87">
        <v>1</v>
      </c>
      <c r="AD1188" s="88">
        <v>9220</v>
      </c>
      <c r="AE1188" s="87" t="s">
        <v>1481</v>
      </c>
      <c r="AF1188" s="321"/>
      <c r="AG1188" s="321"/>
      <c r="AH1188" s="66"/>
    </row>
    <row r="1189" spans="1:40" s="52" customFormat="1" x14ac:dyDescent="0.25">
      <c r="A1189" s="324"/>
      <c r="B1189" s="325" t="s">
        <v>16</v>
      </c>
      <c r="C1189" s="326"/>
      <c r="D1189" s="67"/>
      <c r="E1189" s="67"/>
      <c r="F1189" s="248"/>
      <c r="G1189" s="249"/>
      <c r="H1189" s="249"/>
      <c r="I1189" s="249"/>
      <c r="J1189" s="249"/>
      <c r="K1189" s="249"/>
      <c r="L1189" s="249"/>
      <c r="M1189" s="249"/>
      <c r="N1189" s="363"/>
      <c r="O1189" s="363"/>
      <c r="P1189" s="363"/>
      <c r="Q1189" s="363"/>
      <c r="R1189" s="363"/>
      <c r="S1189" s="363"/>
      <c r="T1189" s="363"/>
      <c r="U1189" s="363"/>
      <c r="V1189" s="363"/>
      <c r="W1189" s="363"/>
      <c r="X1189" s="363"/>
      <c r="Y1189" s="363"/>
      <c r="Z1189" s="363"/>
      <c r="AA1189" s="364">
        <v>1347479.36</v>
      </c>
      <c r="AB1189" s="328">
        <v>0.80004225475274526</v>
      </c>
      <c r="AC1189" s="87"/>
      <c r="AD1189" s="88"/>
      <c r="AE1189" s="87"/>
      <c r="AF1189" s="126"/>
      <c r="AG1189" s="126"/>
    </row>
    <row r="1190" spans="1:40" s="52" customFormat="1" ht="15" customHeight="1" x14ac:dyDescent="0.25">
      <c r="A1190" s="546">
        <v>134</v>
      </c>
      <c r="B1190" s="549" t="s">
        <v>481</v>
      </c>
      <c r="C1190" s="549" t="s">
        <v>467</v>
      </c>
      <c r="D1190" s="552" t="s">
        <v>1117</v>
      </c>
      <c r="E1190" s="561">
        <v>1224261.31</v>
      </c>
      <c r="F1190" s="239" t="s">
        <v>1100</v>
      </c>
      <c r="G1190" s="104"/>
      <c r="H1190" s="104"/>
      <c r="I1190" s="104"/>
      <c r="J1190" s="104"/>
      <c r="K1190" s="104"/>
      <c r="L1190" s="104"/>
      <c r="M1190" s="104">
        <v>404560.17</v>
      </c>
      <c r="N1190" s="94">
        <v>404560.16500000004</v>
      </c>
      <c r="O1190" s="90"/>
      <c r="P1190" s="90"/>
      <c r="Q1190" s="90"/>
      <c r="R1190" s="90"/>
      <c r="S1190" s="90"/>
      <c r="T1190" s="90"/>
      <c r="U1190" s="90"/>
      <c r="V1190" s="90"/>
      <c r="W1190" s="90"/>
      <c r="X1190" s="90"/>
      <c r="Y1190" s="90"/>
      <c r="Z1190" s="90"/>
      <c r="AA1190" s="365">
        <v>404560.16500000004</v>
      </c>
      <c r="AB1190" s="246"/>
      <c r="AC1190" s="366">
        <v>3</v>
      </c>
      <c r="AD1190" s="367">
        <v>400000</v>
      </c>
      <c r="AE1190" s="100" t="s">
        <v>1624</v>
      </c>
      <c r="AF1190" s="245"/>
      <c r="AG1190" s="245"/>
      <c r="AH1190" s="92"/>
      <c r="AI1190" s="92"/>
      <c r="AJ1190" s="92"/>
      <c r="AK1190" s="92"/>
      <c r="AL1190" s="92"/>
      <c r="AM1190" s="92"/>
      <c r="AN1190" s="92"/>
    </row>
    <row r="1191" spans="1:40" s="52" customFormat="1" x14ac:dyDescent="0.25">
      <c r="A1191" s="547"/>
      <c r="B1191" s="550"/>
      <c r="C1191" s="550"/>
      <c r="D1191" s="553"/>
      <c r="E1191" s="562"/>
      <c r="F1191" s="239" t="s">
        <v>1101</v>
      </c>
      <c r="G1191" s="104"/>
      <c r="H1191" s="104"/>
      <c r="I1191" s="104"/>
      <c r="J1191" s="104"/>
      <c r="K1191" s="104"/>
      <c r="L1191" s="104"/>
      <c r="M1191" s="104"/>
      <c r="N1191" s="90"/>
      <c r="O1191" s="90"/>
      <c r="P1191" s="90"/>
      <c r="Q1191" s="365">
        <v>22473.803</v>
      </c>
      <c r="R1191" s="90"/>
      <c r="S1191" s="90"/>
      <c r="T1191" s="90"/>
      <c r="U1191" s="90"/>
      <c r="V1191" s="90"/>
      <c r="W1191" s="90"/>
      <c r="X1191" s="90"/>
      <c r="Y1191" s="90"/>
      <c r="Z1191" s="90"/>
      <c r="AA1191" s="365">
        <v>22473.803</v>
      </c>
      <c r="AB1191" s="246"/>
      <c r="AC1191" s="100"/>
      <c r="AD1191" s="101"/>
      <c r="AE1191" s="100" t="s">
        <v>1625</v>
      </c>
      <c r="AF1191" s="245"/>
      <c r="AG1191" s="245"/>
      <c r="AH1191" s="95"/>
      <c r="AI1191" s="93"/>
      <c r="AJ1191" s="92"/>
      <c r="AK1191" s="92"/>
      <c r="AL1191" s="92"/>
      <c r="AM1191" s="92"/>
      <c r="AN1191" s="92"/>
    </row>
    <row r="1192" spans="1:40" s="52" customFormat="1" x14ac:dyDescent="0.25">
      <c r="A1192" s="547"/>
      <c r="B1192" s="550"/>
      <c r="C1192" s="550"/>
      <c r="D1192" s="553"/>
      <c r="E1192" s="562"/>
      <c r="F1192" s="239" t="s">
        <v>1102</v>
      </c>
      <c r="G1192" s="104"/>
      <c r="H1192" s="104"/>
      <c r="I1192" s="104"/>
      <c r="J1192" s="104"/>
      <c r="K1192" s="104"/>
      <c r="L1192" s="104"/>
      <c r="M1192" s="104"/>
      <c r="N1192" s="90"/>
      <c r="O1192" s="90"/>
      <c r="P1192" s="90"/>
      <c r="Q1192" s="365">
        <v>62530.366999999998</v>
      </c>
      <c r="R1192" s="90"/>
      <c r="S1192" s="90"/>
      <c r="T1192" s="90"/>
      <c r="U1192" s="90"/>
      <c r="V1192" s="90"/>
      <c r="W1192" s="90"/>
      <c r="X1192" s="90"/>
      <c r="Y1192" s="90"/>
      <c r="Z1192" s="90"/>
      <c r="AA1192" s="365">
        <v>62530.366999999998</v>
      </c>
      <c r="AB1192" s="246"/>
      <c r="AC1192" s="100"/>
      <c r="AD1192" s="101"/>
      <c r="AE1192" s="100" t="s">
        <v>1626</v>
      </c>
      <c r="AF1192" s="245"/>
      <c r="AG1192" s="245"/>
      <c r="AH1192" s="95"/>
      <c r="AI1192" s="93"/>
      <c r="AJ1192" s="92"/>
      <c r="AK1192" s="92"/>
      <c r="AL1192" s="92"/>
      <c r="AM1192" s="92"/>
      <c r="AN1192" s="92"/>
    </row>
    <row r="1193" spans="1:40" s="52" customFormat="1" x14ac:dyDescent="0.25">
      <c r="A1193" s="547"/>
      <c r="B1193" s="550"/>
      <c r="C1193" s="550"/>
      <c r="D1193" s="553"/>
      <c r="E1193" s="562"/>
      <c r="F1193" s="368" t="s">
        <v>307</v>
      </c>
      <c r="G1193" s="104"/>
      <c r="H1193" s="104"/>
      <c r="I1193" s="104"/>
      <c r="J1193" s="104"/>
      <c r="K1193" s="104"/>
      <c r="L1193" s="104"/>
      <c r="M1193" s="104"/>
      <c r="N1193" s="90"/>
      <c r="O1193" s="90"/>
      <c r="P1193" s="90"/>
      <c r="Q1193" s="90"/>
      <c r="R1193" s="245"/>
      <c r="S1193" s="365">
        <v>17982.593999999997</v>
      </c>
      <c r="T1193" s="90"/>
      <c r="U1193" s="90"/>
      <c r="V1193" s="90"/>
      <c r="W1193" s="90"/>
      <c r="X1193" s="90"/>
      <c r="Y1193" s="90"/>
      <c r="Z1193" s="90">
        <v>17982.593999999997</v>
      </c>
      <c r="AA1193" s="365">
        <v>17982.593999999997</v>
      </c>
      <c r="AB1193" s="246"/>
      <c r="AC1193" s="100"/>
      <c r="AD1193" s="101"/>
      <c r="AE1193" s="100" t="s">
        <v>1627</v>
      </c>
      <c r="AF1193" s="245"/>
      <c r="AG1193" s="245"/>
      <c r="AH1193" s="95"/>
      <c r="AI1193" s="95"/>
      <c r="AJ1193" s="95"/>
      <c r="AK1193" s="92"/>
      <c r="AL1193" s="92"/>
      <c r="AM1193" s="92"/>
      <c r="AN1193" s="92"/>
    </row>
    <row r="1194" spans="1:40" s="52" customFormat="1" x14ac:dyDescent="0.25">
      <c r="A1194" s="547"/>
      <c r="B1194" s="550"/>
      <c r="C1194" s="550"/>
      <c r="D1194" s="553"/>
      <c r="E1194" s="562"/>
      <c r="F1194" s="368" t="s">
        <v>1164</v>
      </c>
      <c r="G1194" s="104"/>
      <c r="H1194" s="104"/>
      <c r="I1194" s="104"/>
      <c r="J1194" s="104"/>
      <c r="K1194" s="104"/>
      <c r="L1194" s="104"/>
      <c r="M1194" s="104"/>
      <c r="N1194" s="90"/>
      <c r="O1194" s="90"/>
      <c r="P1194" s="90"/>
      <c r="Q1194" s="90"/>
      <c r="R1194" s="365">
        <v>179802.09100000001</v>
      </c>
      <c r="S1194" s="90"/>
      <c r="T1194" s="90"/>
      <c r="U1194" s="90"/>
      <c r="V1194" s="90"/>
      <c r="W1194" s="90"/>
      <c r="X1194" s="90">
        <v>139802.09100000001</v>
      </c>
      <c r="Y1194" s="90"/>
      <c r="Z1194" s="90"/>
      <c r="AA1194" s="365">
        <v>179802.09100000001</v>
      </c>
      <c r="AB1194" s="246"/>
      <c r="AC1194" s="366">
        <v>1</v>
      </c>
      <c r="AD1194" s="367">
        <v>40000</v>
      </c>
      <c r="AE1194" s="100" t="s">
        <v>1628</v>
      </c>
      <c r="AF1194" s="245"/>
      <c r="AG1194" s="245"/>
      <c r="AH1194" s="93"/>
      <c r="AI1194" s="93"/>
      <c r="AJ1194" s="92"/>
      <c r="AK1194" s="92"/>
      <c r="AL1194" s="92"/>
      <c r="AM1194" s="92"/>
      <c r="AN1194" s="92"/>
    </row>
    <row r="1195" spans="1:40" s="52" customFormat="1" x14ac:dyDescent="0.25">
      <c r="A1195" s="547"/>
      <c r="B1195" s="550"/>
      <c r="C1195" s="550"/>
      <c r="D1195" s="553"/>
      <c r="E1195" s="562"/>
      <c r="F1195" s="368" t="s">
        <v>1065</v>
      </c>
      <c r="G1195" s="104"/>
      <c r="H1195" s="104"/>
      <c r="I1195" s="104"/>
      <c r="J1195" s="104"/>
      <c r="K1195" s="104"/>
      <c r="L1195" s="104"/>
      <c r="M1195" s="104"/>
      <c r="N1195" s="90"/>
      <c r="O1195" s="90"/>
      <c r="P1195" s="90"/>
      <c r="Q1195" s="90"/>
      <c r="R1195" s="365">
        <v>67426.298999999999</v>
      </c>
      <c r="S1195" s="90"/>
      <c r="T1195" s="90"/>
      <c r="U1195" s="90"/>
      <c r="V1195" s="90"/>
      <c r="W1195" s="90"/>
      <c r="X1195" s="90">
        <v>67426.298999999999</v>
      </c>
      <c r="Y1195" s="90"/>
      <c r="Z1195" s="90"/>
      <c r="AA1195" s="365">
        <v>67426.298999999999</v>
      </c>
      <c r="AB1195" s="246"/>
      <c r="AC1195" s="100"/>
      <c r="AD1195" s="101"/>
      <c r="AE1195" s="100" t="s">
        <v>1629</v>
      </c>
      <c r="AF1195" s="245"/>
      <c r="AG1195" s="245"/>
      <c r="AH1195" s="93"/>
      <c r="AI1195" s="93"/>
      <c r="AJ1195" s="92"/>
      <c r="AK1195" s="92"/>
      <c r="AL1195" s="92"/>
      <c r="AM1195" s="92"/>
      <c r="AN1195" s="92"/>
    </row>
    <row r="1196" spans="1:40" s="52" customFormat="1" x14ac:dyDescent="0.25">
      <c r="A1196" s="548"/>
      <c r="B1196" s="551"/>
      <c r="C1196" s="551"/>
      <c r="D1196" s="554"/>
      <c r="E1196" s="563"/>
      <c r="F1196" s="368" t="s">
        <v>1275</v>
      </c>
      <c r="G1196" s="104"/>
      <c r="H1196" s="104"/>
      <c r="I1196" s="104"/>
      <c r="J1196" s="104"/>
      <c r="K1196" s="104"/>
      <c r="L1196" s="104"/>
      <c r="M1196" s="104"/>
      <c r="N1196" s="90"/>
      <c r="O1196" s="90"/>
      <c r="P1196" s="90"/>
      <c r="Q1196" s="365">
        <v>224753.88500000001</v>
      </c>
      <c r="R1196" s="90"/>
      <c r="S1196" s="90"/>
      <c r="T1196" s="90"/>
      <c r="U1196" s="90"/>
      <c r="V1196" s="90"/>
      <c r="W1196" s="90"/>
      <c r="X1196" s="90"/>
      <c r="Y1196" s="90"/>
      <c r="Z1196" s="90"/>
      <c r="AA1196" s="365">
        <v>224753.88500000001</v>
      </c>
      <c r="AB1196" s="246"/>
      <c r="AC1196" s="366">
        <v>3</v>
      </c>
      <c r="AD1196" s="367">
        <v>125577</v>
      </c>
      <c r="AE1196" s="100" t="s">
        <v>1630</v>
      </c>
      <c r="AF1196" s="245"/>
      <c r="AG1196" s="245"/>
      <c r="AH1196" s="93"/>
      <c r="AI1196" s="93"/>
      <c r="AJ1196" s="92"/>
      <c r="AK1196" s="92"/>
      <c r="AL1196" s="92"/>
      <c r="AM1196" s="92"/>
      <c r="AN1196" s="92"/>
    </row>
    <row r="1197" spans="1:40" s="52" customFormat="1" x14ac:dyDescent="0.25">
      <c r="A1197" s="369"/>
      <c r="B1197" s="91" t="s">
        <v>16</v>
      </c>
      <c r="C1197" s="91"/>
      <c r="D1197" s="91"/>
      <c r="E1197" s="91"/>
      <c r="F1197" s="248"/>
      <c r="G1197" s="249"/>
      <c r="H1197" s="249"/>
      <c r="I1197" s="249"/>
      <c r="J1197" s="249"/>
      <c r="K1197" s="249"/>
      <c r="L1197" s="249"/>
      <c r="M1197" s="249"/>
      <c r="N1197" s="249"/>
      <c r="O1197" s="249"/>
      <c r="P1197" s="249"/>
      <c r="Q1197" s="249"/>
      <c r="R1197" s="249"/>
      <c r="S1197" s="249"/>
      <c r="T1197" s="249"/>
      <c r="U1197" s="249"/>
      <c r="V1197" s="249"/>
      <c r="W1197" s="249"/>
      <c r="X1197" s="249"/>
      <c r="Y1197" s="249"/>
      <c r="Z1197" s="249"/>
      <c r="AA1197" s="370">
        <v>979529.20400000003</v>
      </c>
      <c r="AB1197" s="371">
        <v>0.80009814571367932</v>
      </c>
      <c r="AC1197" s="372"/>
      <c r="AD1197" s="373">
        <v>565577</v>
      </c>
      <c r="AE1197" s="100"/>
      <c r="AF1197" s="250"/>
      <c r="AG1197" s="250"/>
      <c r="AH1197" s="85"/>
      <c r="AI1197" s="85"/>
      <c r="AJ1197" s="85"/>
      <c r="AK1197" s="85"/>
      <c r="AL1197" s="85"/>
      <c r="AM1197" s="85"/>
      <c r="AN1197" s="85"/>
    </row>
    <row r="1198" spans="1:40" s="52" customFormat="1" x14ac:dyDescent="0.25">
      <c r="A1198" s="513">
        <v>135</v>
      </c>
      <c r="B1198" s="510" t="s">
        <v>482</v>
      </c>
      <c r="C1198" s="516" t="s">
        <v>467</v>
      </c>
      <c r="D1198" s="522" t="s">
        <v>802</v>
      </c>
      <c r="E1198" s="519">
        <v>1601734.55</v>
      </c>
      <c r="F1198" s="132" t="s">
        <v>76</v>
      </c>
      <c r="G1198" s="79"/>
      <c r="H1198" s="79"/>
      <c r="I1198" s="79"/>
      <c r="J1198" s="79"/>
      <c r="K1198" s="79"/>
      <c r="L1198" s="79">
        <v>1111996.03</v>
      </c>
      <c r="M1198" s="79"/>
      <c r="N1198" s="79"/>
      <c r="O1198" s="79"/>
      <c r="P1198" s="79"/>
      <c r="Q1198" s="79"/>
      <c r="R1198" s="79"/>
      <c r="S1198" s="79"/>
      <c r="T1198" s="79"/>
      <c r="U1198" s="79"/>
      <c r="V1198" s="79">
        <v>269969</v>
      </c>
      <c r="W1198" s="79"/>
      <c r="X1198" s="79"/>
      <c r="Y1198" s="79"/>
      <c r="Z1198" s="79"/>
      <c r="AA1198" s="261">
        <v>1111996.03</v>
      </c>
      <c r="AB1198" s="175"/>
      <c r="AC1198" s="136">
        <v>6</v>
      </c>
      <c r="AD1198" s="137">
        <v>842027</v>
      </c>
      <c r="AE1198" s="136" t="s">
        <v>1662</v>
      </c>
      <c r="AF1198" s="126"/>
      <c r="AG1198" s="126"/>
    </row>
    <row r="1199" spans="1:40" s="52" customFormat="1" x14ac:dyDescent="0.25">
      <c r="A1199" s="514"/>
      <c r="B1199" s="511"/>
      <c r="C1199" s="517"/>
      <c r="D1199" s="577"/>
      <c r="E1199" s="520"/>
      <c r="F1199" s="132" t="s">
        <v>53</v>
      </c>
      <c r="G1199" s="79"/>
      <c r="H1199" s="79"/>
      <c r="I1199" s="79"/>
      <c r="J1199" s="79"/>
      <c r="K1199" s="79"/>
      <c r="L1199" s="79"/>
      <c r="M1199" s="79"/>
      <c r="N1199" s="79"/>
      <c r="O1199" s="79"/>
      <c r="P1199" s="79"/>
      <c r="Q1199" s="79"/>
      <c r="R1199" s="79"/>
      <c r="S1199" s="79"/>
      <c r="T1199" s="79"/>
      <c r="U1199" s="79"/>
      <c r="V1199" s="79"/>
      <c r="W1199" s="79">
        <v>79203</v>
      </c>
      <c r="X1199" s="79"/>
      <c r="Y1199" s="79"/>
      <c r="Z1199" s="79"/>
      <c r="AA1199" s="261">
        <v>79202.92</v>
      </c>
      <c r="AB1199" s="175"/>
      <c r="AC1199" s="136"/>
      <c r="AD1199" s="137"/>
      <c r="AE1199" s="136"/>
      <c r="AF1199" s="126"/>
      <c r="AG1199" s="126"/>
    </row>
    <row r="1200" spans="1:40" s="52" customFormat="1" x14ac:dyDescent="0.25">
      <c r="A1200" s="514"/>
      <c r="B1200" s="511"/>
      <c r="C1200" s="517"/>
      <c r="D1200" s="577"/>
      <c r="E1200" s="520"/>
      <c r="F1200" s="132" t="s">
        <v>54</v>
      </c>
      <c r="G1200" s="79"/>
      <c r="H1200" s="79"/>
      <c r="I1200" s="79"/>
      <c r="J1200" s="79"/>
      <c r="K1200" s="79"/>
      <c r="L1200" s="79"/>
      <c r="M1200" s="79"/>
      <c r="N1200" s="79"/>
      <c r="O1200" s="79"/>
      <c r="P1200" s="79"/>
      <c r="Q1200" s="79"/>
      <c r="R1200" s="79"/>
      <c r="S1200" s="79"/>
      <c r="T1200" s="79"/>
      <c r="U1200" s="79"/>
      <c r="V1200" s="79"/>
      <c r="W1200" s="79"/>
      <c r="X1200" s="79"/>
      <c r="Y1200" s="79">
        <v>80000</v>
      </c>
      <c r="Z1200" s="79"/>
      <c r="AA1200" s="261">
        <v>80000</v>
      </c>
      <c r="AB1200" s="175"/>
      <c r="AC1200" s="136"/>
      <c r="AD1200" s="137"/>
      <c r="AE1200" s="136" t="s">
        <v>1276</v>
      </c>
      <c r="AF1200" s="126"/>
      <c r="AG1200" s="126"/>
    </row>
    <row r="1201" spans="1:33" s="52" customFormat="1" x14ac:dyDescent="0.25">
      <c r="A1201" s="514"/>
      <c r="B1201" s="511"/>
      <c r="C1201" s="517"/>
      <c r="D1201" s="577"/>
      <c r="E1201" s="520"/>
      <c r="F1201" s="132" t="s">
        <v>47</v>
      </c>
      <c r="G1201" s="79"/>
      <c r="H1201" s="79"/>
      <c r="I1201" s="79"/>
      <c r="J1201" s="79"/>
      <c r="K1201" s="79"/>
      <c r="L1201" s="79">
        <v>90000</v>
      </c>
      <c r="M1201" s="79"/>
      <c r="N1201" s="79"/>
      <c r="O1201" s="79"/>
      <c r="P1201" s="79"/>
      <c r="Q1201" s="79"/>
      <c r="R1201" s="79"/>
      <c r="S1201" s="79"/>
      <c r="T1201" s="79"/>
      <c r="U1201" s="79"/>
      <c r="V1201" s="79"/>
      <c r="W1201" s="79"/>
      <c r="X1201" s="79"/>
      <c r="Y1201" s="79"/>
      <c r="Z1201" s="79"/>
      <c r="AA1201" s="261">
        <v>90000</v>
      </c>
      <c r="AB1201" s="175"/>
      <c r="AC1201" s="136">
        <v>2</v>
      </c>
      <c r="AD1201" s="137">
        <v>80000</v>
      </c>
      <c r="AE1201" s="136" t="s">
        <v>1586</v>
      </c>
      <c r="AF1201" s="126"/>
      <c r="AG1201" s="126"/>
    </row>
    <row r="1202" spans="1:33" s="52" customFormat="1" x14ac:dyDescent="0.25">
      <c r="A1202" s="514"/>
      <c r="B1202" s="511"/>
      <c r="C1202" s="517"/>
      <c r="D1202" s="577"/>
      <c r="E1202" s="520"/>
      <c r="F1202" s="132" t="s">
        <v>51</v>
      </c>
      <c r="G1202" s="79"/>
      <c r="H1202" s="79"/>
      <c r="I1202" s="79"/>
      <c r="J1202" s="79"/>
      <c r="K1202" s="79"/>
      <c r="L1202" s="79"/>
      <c r="M1202" s="79"/>
      <c r="N1202" s="79"/>
      <c r="O1202" s="79"/>
      <c r="P1202" s="79"/>
      <c r="Q1202" s="79">
        <v>100000</v>
      </c>
      <c r="R1202" s="79"/>
      <c r="S1202" s="79"/>
      <c r="T1202" s="79"/>
      <c r="U1202" s="79"/>
      <c r="V1202" s="79">
        <v>50000</v>
      </c>
      <c r="W1202" s="79"/>
      <c r="X1202" s="79"/>
      <c r="Y1202" s="79"/>
      <c r="Z1202" s="79"/>
      <c r="AA1202" s="261">
        <v>100000</v>
      </c>
      <c r="AB1202" s="175"/>
      <c r="AC1202" s="136">
        <v>2</v>
      </c>
      <c r="AD1202" s="137">
        <v>100000</v>
      </c>
      <c r="AE1202" s="136" t="s">
        <v>1604</v>
      </c>
      <c r="AF1202" s="126"/>
      <c r="AG1202" s="126"/>
    </row>
    <row r="1203" spans="1:33" s="52" customFormat="1" x14ac:dyDescent="0.25">
      <c r="A1203" s="514"/>
      <c r="B1203" s="511"/>
      <c r="C1203" s="517"/>
      <c r="D1203" s="577"/>
      <c r="E1203" s="520"/>
      <c r="F1203" s="132" t="s">
        <v>24</v>
      </c>
      <c r="G1203" s="79"/>
      <c r="H1203" s="79"/>
      <c r="I1203" s="79"/>
      <c r="J1203" s="79"/>
      <c r="K1203" s="79"/>
      <c r="L1203" s="79"/>
      <c r="M1203" s="79"/>
      <c r="N1203" s="79"/>
      <c r="O1203" s="79"/>
      <c r="P1203" s="79"/>
      <c r="Q1203" s="79"/>
      <c r="R1203" s="79"/>
      <c r="S1203" s="79"/>
      <c r="T1203" s="79"/>
      <c r="U1203" s="79">
        <v>105000</v>
      </c>
      <c r="V1203" s="79"/>
      <c r="W1203" s="79"/>
      <c r="X1203" s="79"/>
      <c r="Y1203" s="79"/>
      <c r="Z1203" s="79"/>
      <c r="AA1203" s="261">
        <v>105000</v>
      </c>
      <c r="AB1203" s="175"/>
      <c r="AC1203" s="136"/>
      <c r="AD1203" s="137"/>
      <c r="AE1203" s="136"/>
      <c r="AF1203" s="126"/>
      <c r="AG1203" s="126"/>
    </row>
    <row r="1204" spans="1:33" s="52" customFormat="1" x14ac:dyDescent="0.25">
      <c r="A1204" s="514"/>
      <c r="B1204" s="511"/>
      <c r="C1204" s="517"/>
      <c r="D1204" s="577"/>
      <c r="E1204" s="520"/>
      <c r="F1204" s="132" t="s">
        <v>112</v>
      </c>
      <c r="G1204" s="79"/>
      <c r="H1204" s="79"/>
      <c r="I1204" s="79"/>
      <c r="J1204" s="79"/>
      <c r="K1204" s="79"/>
      <c r="L1204" s="79"/>
      <c r="M1204" s="79"/>
      <c r="N1204" s="79"/>
      <c r="O1204" s="79"/>
      <c r="P1204" s="79"/>
      <c r="Q1204" s="79"/>
      <c r="R1204" s="79"/>
      <c r="S1204" s="79"/>
      <c r="T1204" s="79"/>
      <c r="U1204" s="79"/>
      <c r="V1204" s="79"/>
      <c r="W1204" s="79"/>
      <c r="X1204" s="79"/>
      <c r="Y1204" s="79">
        <v>19710.830000000002</v>
      </c>
      <c r="Z1204" s="79"/>
      <c r="AA1204" s="261">
        <v>19710.830000000002</v>
      </c>
      <c r="AB1204" s="175"/>
      <c r="AC1204" s="136"/>
      <c r="AD1204" s="137"/>
      <c r="AE1204" s="136" t="s">
        <v>1276</v>
      </c>
      <c r="AF1204" s="126"/>
      <c r="AG1204" s="126"/>
    </row>
    <row r="1205" spans="1:33" s="52" customFormat="1" x14ac:dyDescent="0.25">
      <c r="A1205" s="515"/>
      <c r="B1205" s="512"/>
      <c r="C1205" s="518"/>
      <c r="D1205" s="578"/>
      <c r="E1205" s="521"/>
      <c r="F1205" s="132" t="s">
        <v>73</v>
      </c>
      <c r="G1205" s="79"/>
      <c r="H1205" s="79"/>
      <c r="I1205" s="79"/>
      <c r="J1205" s="79"/>
      <c r="K1205" s="79"/>
      <c r="L1205" s="79"/>
      <c r="M1205" s="79"/>
      <c r="N1205" s="79"/>
      <c r="O1205" s="79"/>
      <c r="P1205" s="79"/>
      <c r="Q1205" s="79"/>
      <c r="R1205" s="79"/>
      <c r="S1205" s="79"/>
      <c r="T1205" s="79"/>
      <c r="U1205" s="79"/>
      <c r="V1205" s="79"/>
      <c r="W1205" s="79"/>
      <c r="X1205" s="79"/>
      <c r="Y1205" s="79">
        <v>15824.77</v>
      </c>
      <c r="Z1205" s="79"/>
      <c r="AA1205" s="261">
        <v>15824.77</v>
      </c>
      <c r="AB1205" s="175"/>
      <c r="AC1205" s="136"/>
      <c r="AD1205" s="137"/>
      <c r="AE1205" s="136" t="s">
        <v>1276</v>
      </c>
      <c r="AF1205" s="126"/>
      <c r="AG1205" s="126"/>
    </row>
    <row r="1206" spans="1:33" s="52" customFormat="1" x14ac:dyDescent="0.25">
      <c r="A1206" s="181"/>
      <c r="B1206" s="182" t="s">
        <v>16</v>
      </c>
      <c r="C1206" s="183"/>
      <c r="D1206" s="82"/>
      <c r="E1206" s="82"/>
      <c r="F1206" s="184"/>
      <c r="G1206" s="143"/>
      <c r="H1206" s="143"/>
      <c r="I1206" s="143"/>
      <c r="J1206" s="143"/>
      <c r="K1206" s="143"/>
      <c r="L1206" s="143"/>
      <c r="M1206" s="143"/>
      <c r="N1206" s="143"/>
      <c r="O1206" s="143"/>
      <c r="P1206" s="143"/>
      <c r="Q1206" s="143"/>
      <c r="R1206" s="143"/>
      <c r="S1206" s="143"/>
      <c r="T1206" s="143"/>
      <c r="U1206" s="143"/>
      <c r="V1206" s="143"/>
      <c r="W1206" s="143"/>
      <c r="X1206" s="143"/>
      <c r="Y1206" s="143"/>
      <c r="Z1206" s="144">
        <f>SUM(Z1198:Z1205)</f>
        <v>0</v>
      </c>
      <c r="AA1206" s="145" t="e">
        <f>Z1206/D1198</f>
        <v>#VALUE!</v>
      </c>
      <c r="AB1206" s="136"/>
      <c r="AC1206" s="137"/>
      <c r="AD1206" s="136"/>
      <c r="AE1206" s="126"/>
      <c r="AF1206" s="126"/>
      <c r="AG1206" s="126"/>
    </row>
    <row r="1207" spans="1:33" s="52" customFormat="1" ht="15" customHeight="1" x14ac:dyDescent="0.25">
      <c r="A1207" s="731">
        <v>136</v>
      </c>
      <c r="B1207" s="595" t="s">
        <v>483</v>
      </c>
      <c r="C1207" s="734" t="s">
        <v>484</v>
      </c>
      <c r="D1207" s="737" t="s">
        <v>801</v>
      </c>
      <c r="E1207" s="609">
        <v>2562530.31</v>
      </c>
      <c r="F1207" s="374" t="s">
        <v>1063</v>
      </c>
      <c r="G1207" s="68"/>
      <c r="H1207" s="68"/>
      <c r="I1207" s="68"/>
      <c r="J1207" s="68"/>
      <c r="K1207" s="68"/>
      <c r="L1207" s="68"/>
      <c r="M1207" s="68"/>
      <c r="N1207" s="68"/>
      <c r="O1207" s="68"/>
      <c r="P1207" s="375"/>
      <c r="Q1207" s="375"/>
      <c r="R1207" s="375"/>
      <c r="S1207" s="375"/>
      <c r="T1207" s="375"/>
      <c r="U1207" s="375"/>
      <c r="V1207" s="375"/>
      <c r="W1207" s="375">
        <v>9526.25</v>
      </c>
      <c r="X1207" s="375"/>
      <c r="Y1207" s="375"/>
      <c r="Z1207" s="375"/>
      <c r="AA1207" s="376">
        <v>0</v>
      </c>
      <c r="AB1207" s="377"/>
      <c r="AC1207" s="332">
        <v>0</v>
      </c>
      <c r="AD1207" s="378">
        <v>0</v>
      </c>
      <c r="AE1207" s="332" t="s">
        <v>1631</v>
      </c>
      <c r="AF1207" s="126"/>
      <c r="AG1207" s="126"/>
    </row>
    <row r="1208" spans="1:33" s="52" customFormat="1" x14ac:dyDescent="0.25">
      <c r="A1208" s="732"/>
      <c r="B1208" s="596"/>
      <c r="C1208" s="735"/>
      <c r="D1208" s="738"/>
      <c r="E1208" s="610"/>
      <c r="F1208" s="374" t="s">
        <v>1064</v>
      </c>
      <c r="G1208" s="68"/>
      <c r="H1208" s="68"/>
      <c r="I1208" s="68"/>
      <c r="J1208" s="68"/>
      <c r="K1208" s="68">
        <v>142893.54999999999</v>
      </c>
      <c r="L1208" s="68"/>
      <c r="M1208" s="68"/>
      <c r="N1208" s="68"/>
      <c r="O1208" s="68"/>
      <c r="P1208" s="375"/>
      <c r="Q1208" s="375"/>
      <c r="R1208" s="375">
        <v>75000</v>
      </c>
      <c r="S1208" s="375"/>
      <c r="T1208" s="375"/>
      <c r="U1208" s="375"/>
      <c r="V1208" s="375"/>
      <c r="W1208" s="375"/>
      <c r="X1208" s="375"/>
      <c r="Y1208" s="375"/>
      <c r="Z1208" s="375"/>
      <c r="AA1208" s="376">
        <v>142893.54999999999</v>
      </c>
      <c r="AB1208" s="377"/>
      <c r="AC1208" s="379">
        <v>6</v>
      </c>
      <c r="AD1208" s="380">
        <v>90000</v>
      </c>
      <c r="AE1208" s="381"/>
      <c r="AF1208" s="126"/>
      <c r="AG1208" s="126"/>
    </row>
    <row r="1209" spans="1:33" s="52" customFormat="1" x14ac:dyDescent="0.25">
      <c r="A1209" s="732"/>
      <c r="B1209" s="596"/>
      <c r="C1209" s="735"/>
      <c r="D1209" s="738"/>
      <c r="E1209" s="610"/>
      <c r="F1209" s="374" t="s">
        <v>1065</v>
      </c>
      <c r="G1209" s="68"/>
      <c r="H1209" s="68"/>
      <c r="I1209" s="68"/>
      <c r="J1209" s="68"/>
      <c r="K1209" s="68"/>
      <c r="L1209" s="68">
        <v>149697.99</v>
      </c>
      <c r="M1209" s="68"/>
      <c r="N1209" s="68"/>
      <c r="O1209" s="68"/>
      <c r="P1209" s="375"/>
      <c r="Q1209" s="375"/>
      <c r="R1209" s="375">
        <v>103045.99</v>
      </c>
      <c r="S1209" s="375"/>
      <c r="T1209" s="375"/>
      <c r="U1209" s="375"/>
      <c r="V1209" s="375"/>
      <c r="W1209" s="375"/>
      <c r="X1209" s="375"/>
      <c r="Y1209" s="375"/>
      <c r="Z1209" s="375"/>
      <c r="AA1209" s="376">
        <v>149697.99</v>
      </c>
      <c r="AB1209" s="377"/>
      <c r="AC1209" s="379">
        <v>2</v>
      </c>
      <c r="AD1209" s="380">
        <v>149109</v>
      </c>
      <c r="AE1209" s="381"/>
      <c r="AF1209" s="126"/>
      <c r="AG1209" s="126"/>
    </row>
    <row r="1210" spans="1:33" s="52" customFormat="1" x14ac:dyDescent="0.25">
      <c r="A1210" s="732"/>
      <c r="B1210" s="596"/>
      <c r="C1210" s="735"/>
      <c r="D1210" s="738"/>
      <c r="E1210" s="610"/>
      <c r="F1210" s="374" t="s">
        <v>1066</v>
      </c>
      <c r="G1210" s="68"/>
      <c r="H1210" s="68"/>
      <c r="I1210" s="68"/>
      <c r="J1210" s="68"/>
      <c r="K1210" s="68"/>
      <c r="L1210" s="68"/>
      <c r="M1210" s="68"/>
      <c r="N1210" s="68"/>
      <c r="O1210" s="68"/>
      <c r="P1210" s="375"/>
      <c r="Q1210" s="375"/>
      <c r="R1210" s="375"/>
      <c r="S1210" s="375"/>
      <c r="T1210" s="375"/>
      <c r="U1210" s="375"/>
      <c r="V1210" s="375"/>
      <c r="W1210" s="375"/>
      <c r="X1210" s="375">
        <v>40826.730000000003</v>
      </c>
      <c r="Y1210" s="375"/>
      <c r="Z1210" s="375"/>
      <c r="AA1210" s="376">
        <v>0</v>
      </c>
      <c r="AB1210" s="377"/>
      <c r="AC1210" s="379">
        <v>0</v>
      </c>
      <c r="AD1210" s="380">
        <v>0</v>
      </c>
      <c r="AE1210" s="332" t="s">
        <v>1632</v>
      </c>
      <c r="AF1210" s="126"/>
      <c r="AG1210" s="126"/>
    </row>
    <row r="1211" spans="1:33" s="52" customFormat="1" x14ac:dyDescent="0.25">
      <c r="A1211" s="732"/>
      <c r="B1211" s="596"/>
      <c r="C1211" s="735"/>
      <c r="D1211" s="738"/>
      <c r="E1211" s="610"/>
      <c r="F1211" s="374" t="s">
        <v>1067</v>
      </c>
      <c r="G1211" s="68"/>
      <c r="H1211" s="68"/>
      <c r="I1211" s="68"/>
      <c r="J1211" s="68"/>
      <c r="K1211" s="68">
        <v>81653.45</v>
      </c>
      <c r="L1211" s="68"/>
      <c r="M1211" s="68"/>
      <c r="N1211" s="68"/>
      <c r="O1211" s="68"/>
      <c r="P1211" s="375"/>
      <c r="Q1211" s="375"/>
      <c r="R1211" s="375">
        <v>50000</v>
      </c>
      <c r="S1211" s="375"/>
      <c r="T1211" s="375"/>
      <c r="U1211" s="375"/>
      <c r="V1211" s="375"/>
      <c r="W1211" s="375"/>
      <c r="X1211" s="375"/>
      <c r="Y1211" s="375"/>
      <c r="Z1211" s="375"/>
      <c r="AA1211" s="376">
        <v>81653.45</v>
      </c>
      <c r="AB1211" s="377"/>
      <c r="AC1211" s="379">
        <v>2</v>
      </c>
      <c r="AD1211" s="380">
        <v>50000</v>
      </c>
      <c r="AE1211" s="381"/>
      <c r="AF1211" s="126"/>
      <c r="AG1211" s="126"/>
    </row>
    <row r="1212" spans="1:33" s="52" customFormat="1" x14ac:dyDescent="0.25">
      <c r="A1212" s="732"/>
      <c r="B1212" s="596"/>
      <c r="C1212" s="735"/>
      <c r="D1212" s="738"/>
      <c r="E1212" s="610"/>
      <c r="F1212" s="374" t="s">
        <v>1068</v>
      </c>
      <c r="G1212" s="68"/>
      <c r="H1212" s="68"/>
      <c r="I1212" s="68"/>
      <c r="J1212" s="68"/>
      <c r="K1212" s="68"/>
      <c r="L1212" s="68"/>
      <c r="M1212" s="68"/>
      <c r="N1212" s="68"/>
      <c r="O1212" s="68"/>
      <c r="P1212" s="375"/>
      <c r="Q1212" s="338"/>
      <c r="R1212" s="375"/>
      <c r="S1212" s="375"/>
      <c r="T1212" s="375"/>
      <c r="U1212" s="375"/>
      <c r="V1212" s="375"/>
      <c r="W1212" s="375"/>
      <c r="X1212" s="375">
        <v>31300.49</v>
      </c>
      <c r="Y1212" s="375"/>
      <c r="Z1212" s="375"/>
      <c r="AA1212" s="376">
        <v>0</v>
      </c>
      <c r="AB1212" s="377"/>
      <c r="AC1212" s="379">
        <v>0</v>
      </c>
      <c r="AD1212" s="380">
        <v>0</v>
      </c>
      <c r="AE1212" s="332" t="s">
        <v>1632</v>
      </c>
      <c r="AF1212" s="126"/>
      <c r="AG1212" s="126"/>
    </row>
    <row r="1213" spans="1:33" s="52" customFormat="1" x14ac:dyDescent="0.25">
      <c r="A1213" s="732"/>
      <c r="B1213" s="596"/>
      <c r="C1213" s="735"/>
      <c r="D1213" s="738"/>
      <c r="E1213" s="610"/>
      <c r="F1213" s="374" t="s">
        <v>1069</v>
      </c>
      <c r="G1213" s="68"/>
      <c r="H1213" s="68"/>
      <c r="I1213" s="68"/>
      <c r="J1213" s="68"/>
      <c r="K1213" s="68">
        <v>142893.54</v>
      </c>
      <c r="L1213" s="68"/>
      <c r="M1213" s="68"/>
      <c r="N1213" s="68"/>
      <c r="O1213" s="68"/>
      <c r="P1213" s="375">
        <v>70000</v>
      </c>
      <c r="Q1213" s="375"/>
      <c r="R1213" s="375"/>
      <c r="S1213" s="375"/>
      <c r="T1213" s="375"/>
      <c r="U1213" s="375"/>
      <c r="V1213" s="375"/>
      <c r="W1213" s="375"/>
      <c r="X1213" s="375"/>
      <c r="Y1213" s="375"/>
      <c r="Z1213" s="375"/>
      <c r="AA1213" s="376">
        <v>142893.54</v>
      </c>
      <c r="AB1213" s="377"/>
      <c r="AC1213" s="379">
        <v>6</v>
      </c>
      <c r="AD1213" s="380">
        <v>210000</v>
      </c>
      <c r="AE1213" s="381"/>
      <c r="AF1213" s="338"/>
      <c r="AG1213" s="126"/>
    </row>
    <row r="1214" spans="1:33" s="52" customFormat="1" x14ac:dyDescent="0.25">
      <c r="A1214" s="732"/>
      <c r="B1214" s="596"/>
      <c r="C1214" s="735"/>
      <c r="D1214" s="738"/>
      <c r="E1214" s="610"/>
      <c r="F1214" s="374" t="s">
        <v>1070</v>
      </c>
      <c r="G1214" s="68"/>
      <c r="H1214" s="68"/>
      <c r="I1214" s="68"/>
      <c r="J1214" s="68"/>
      <c r="K1214" s="68">
        <v>136089.09</v>
      </c>
      <c r="L1214" s="68"/>
      <c r="M1214" s="68"/>
      <c r="N1214" s="68"/>
      <c r="O1214" s="68"/>
      <c r="P1214" s="375"/>
      <c r="Q1214" s="338"/>
      <c r="R1214" s="376">
        <v>136089.09</v>
      </c>
      <c r="S1214" s="375"/>
      <c r="T1214" s="375"/>
      <c r="U1214" s="375"/>
      <c r="V1214" s="375"/>
      <c r="W1214" s="375"/>
      <c r="X1214" s="375"/>
      <c r="Y1214" s="375"/>
      <c r="Z1214" s="375"/>
      <c r="AA1214" s="376">
        <v>136089.09</v>
      </c>
      <c r="AB1214" s="377"/>
      <c r="AC1214" s="379">
        <v>1</v>
      </c>
      <c r="AD1214" s="380">
        <v>136089</v>
      </c>
      <c r="AE1214" s="332"/>
      <c r="AF1214" s="338"/>
      <c r="AG1214" s="126"/>
    </row>
    <row r="1215" spans="1:33" s="52" customFormat="1" x14ac:dyDescent="0.25">
      <c r="A1215" s="732"/>
      <c r="B1215" s="596"/>
      <c r="C1215" s="735"/>
      <c r="D1215" s="738"/>
      <c r="E1215" s="610"/>
      <c r="F1215" s="374" t="s">
        <v>1633</v>
      </c>
      <c r="G1215" s="68"/>
      <c r="H1215" s="68"/>
      <c r="I1215" s="68"/>
      <c r="J1215" s="68">
        <v>136089.07999999999</v>
      </c>
      <c r="K1215" s="68"/>
      <c r="L1215" s="68"/>
      <c r="M1215" s="68"/>
      <c r="N1215" s="68"/>
      <c r="O1215" s="68"/>
      <c r="P1215" s="375"/>
      <c r="Q1215" s="375"/>
      <c r="R1215" s="375"/>
      <c r="S1215" s="375"/>
      <c r="T1215" s="375"/>
      <c r="U1215" s="375"/>
      <c r="V1215" s="375"/>
      <c r="W1215" s="375"/>
      <c r="X1215" s="375"/>
      <c r="Y1215" s="375"/>
      <c r="Z1215" s="375"/>
      <c r="AA1215" s="376">
        <v>136089.07999999999</v>
      </c>
      <c r="AB1215" s="377"/>
      <c r="AC1215" s="379">
        <v>1</v>
      </c>
      <c r="AD1215" s="380">
        <v>40757</v>
      </c>
      <c r="AE1215" s="332"/>
      <c r="AF1215" s="338"/>
      <c r="AG1215" s="126"/>
    </row>
    <row r="1216" spans="1:33" s="52" customFormat="1" x14ac:dyDescent="0.25">
      <c r="A1216" s="732"/>
      <c r="B1216" s="596"/>
      <c r="C1216" s="735"/>
      <c r="D1216" s="738"/>
      <c r="E1216" s="610"/>
      <c r="F1216" s="374" t="s">
        <v>1634</v>
      </c>
      <c r="G1216" s="68"/>
      <c r="H1216" s="68"/>
      <c r="I1216" s="68"/>
      <c r="J1216" s="68">
        <v>900000</v>
      </c>
      <c r="K1216" s="68"/>
      <c r="L1216" s="68"/>
      <c r="M1216" s="68"/>
      <c r="N1216" s="68"/>
      <c r="O1216" s="68"/>
      <c r="P1216" s="375">
        <v>369646.37</v>
      </c>
      <c r="Q1216" s="375"/>
      <c r="R1216" s="375"/>
      <c r="S1216" s="375"/>
      <c r="T1216" s="375"/>
      <c r="U1216" s="375"/>
      <c r="V1216" s="375"/>
      <c r="W1216" s="375"/>
      <c r="X1216" s="375"/>
      <c r="Y1216" s="375"/>
      <c r="Z1216" s="375"/>
      <c r="AA1216" s="376">
        <v>900000</v>
      </c>
      <c r="AB1216" s="377"/>
      <c r="AC1216" s="379">
        <v>13</v>
      </c>
      <c r="AD1216" s="380">
        <v>1141034</v>
      </c>
      <c r="AE1216" s="381"/>
      <c r="AF1216" s="382"/>
      <c r="AG1216" s="126"/>
    </row>
    <row r="1217" spans="1:33" s="52" customFormat="1" x14ac:dyDescent="0.25">
      <c r="A1217" s="733"/>
      <c r="B1217" s="597"/>
      <c r="C1217" s="736"/>
      <c r="D1217" s="739"/>
      <c r="E1217" s="611"/>
      <c r="F1217" s="374" t="s">
        <v>1635</v>
      </c>
      <c r="G1217" s="68"/>
      <c r="H1217" s="68"/>
      <c r="I1217" s="68"/>
      <c r="J1217" s="68"/>
      <c r="K1217" s="68"/>
      <c r="L1217" s="68"/>
      <c r="M1217" s="68"/>
      <c r="N1217" s="68"/>
      <c r="O1217" s="68"/>
      <c r="P1217" s="375"/>
      <c r="Q1217" s="338"/>
      <c r="R1217" s="375"/>
      <c r="S1217" s="375"/>
      <c r="T1217" s="375"/>
      <c r="U1217" s="375"/>
      <c r="V1217" s="375"/>
      <c r="W1217" s="375">
        <v>138357.69</v>
      </c>
      <c r="X1217" s="375"/>
      <c r="Y1217" s="375"/>
      <c r="Z1217" s="375"/>
      <c r="AA1217" s="376">
        <v>0</v>
      </c>
      <c r="AB1217" s="377"/>
      <c r="AC1217" s="332"/>
      <c r="AD1217" s="380"/>
      <c r="AE1217" s="332" t="s">
        <v>1631</v>
      </c>
      <c r="AF1217" s="338"/>
      <c r="AG1217" s="126"/>
    </row>
    <row r="1218" spans="1:33" s="52" customFormat="1" x14ac:dyDescent="0.25">
      <c r="A1218" s="383"/>
      <c r="B1218" s="325" t="s">
        <v>16</v>
      </c>
      <c r="C1218" s="326"/>
      <c r="D1218" s="67"/>
      <c r="E1218" s="67"/>
      <c r="F1218" s="248"/>
      <c r="G1218" s="249"/>
      <c r="H1218" s="249"/>
      <c r="I1218" s="249"/>
      <c r="J1218" s="249"/>
      <c r="K1218" s="249"/>
      <c r="L1218" s="249"/>
      <c r="M1218" s="249"/>
      <c r="N1218" s="249"/>
      <c r="O1218" s="249"/>
      <c r="P1218" s="249"/>
      <c r="Q1218" s="249"/>
      <c r="R1218" s="249"/>
      <c r="S1218" s="249"/>
      <c r="T1218" s="249"/>
      <c r="U1218" s="249"/>
      <c r="V1218" s="249"/>
      <c r="W1218" s="249"/>
      <c r="X1218" s="249"/>
      <c r="Y1218" s="249"/>
      <c r="Z1218" s="249"/>
      <c r="AA1218" s="384">
        <v>1689316.7</v>
      </c>
      <c r="AB1218" s="385">
        <v>0.65923774380643319</v>
      </c>
      <c r="AC1218" s="332">
        <v>31</v>
      </c>
      <c r="AD1218" s="380">
        <v>1816989</v>
      </c>
      <c r="AE1218" s="332"/>
      <c r="AF1218" s="338"/>
      <c r="AG1218" s="126"/>
    </row>
    <row r="1219" spans="1:33" s="52" customFormat="1" ht="15" customHeight="1" x14ac:dyDescent="0.25">
      <c r="A1219" s="513">
        <v>137</v>
      </c>
      <c r="B1219" s="510" t="s">
        <v>488</v>
      </c>
      <c r="C1219" s="516" t="s">
        <v>467</v>
      </c>
      <c r="D1219" s="695" t="s">
        <v>805</v>
      </c>
      <c r="E1219" s="519">
        <v>1351548.3</v>
      </c>
      <c r="F1219" s="132" t="s">
        <v>308</v>
      </c>
      <c r="G1219" s="84"/>
      <c r="H1219" s="133"/>
      <c r="I1219" s="133"/>
      <c r="J1219" s="133">
        <v>150562.38</v>
      </c>
      <c r="K1219" s="134"/>
      <c r="L1219" s="134"/>
      <c r="M1219" s="133"/>
      <c r="N1219" s="133"/>
      <c r="O1219" s="133"/>
      <c r="P1219" s="133"/>
      <c r="Q1219" s="133"/>
      <c r="R1219" s="133"/>
      <c r="S1219" s="133">
        <v>150562.38</v>
      </c>
      <c r="T1219" s="133"/>
      <c r="U1219" s="133"/>
      <c r="V1219" s="133"/>
      <c r="W1219" s="133"/>
      <c r="X1219" s="133"/>
      <c r="Y1219" s="133"/>
      <c r="Z1219" s="133"/>
      <c r="AA1219" s="133">
        <v>150562.38</v>
      </c>
      <c r="AB1219" s="175"/>
      <c r="AC1219" s="136">
        <v>6</v>
      </c>
      <c r="AD1219" s="137">
        <v>90000</v>
      </c>
      <c r="AE1219" s="136" t="s">
        <v>1589</v>
      </c>
      <c r="AF1219" s="126"/>
      <c r="AG1219" s="126"/>
    </row>
    <row r="1220" spans="1:33" s="52" customFormat="1" x14ac:dyDescent="0.25">
      <c r="A1220" s="514"/>
      <c r="B1220" s="511"/>
      <c r="C1220" s="517"/>
      <c r="D1220" s="696"/>
      <c r="E1220" s="520"/>
      <c r="F1220" s="132" t="s">
        <v>64</v>
      </c>
      <c r="G1220" s="84"/>
      <c r="H1220" s="133"/>
      <c r="I1220" s="133"/>
      <c r="J1220" s="133">
        <v>158926.95000000001</v>
      </c>
      <c r="K1220" s="134"/>
      <c r="L1220" s="133"/>
      <c r="M1220" s="133"/>
      <c r="N1220" s="133"/>
      <c r="O1220" s="133"/>
      <c r="P1220" s="133"/>
      <c r="Q1220" s="133"/>
      <c r="R1220" s="133"/>
      <c r="S1220" s="133">
        <v>158926.95000000001</v>
      </c>
      <c r="T1220" s="133"/>
      <c r="U1220" s="133"/>
      <c r="V1220" s="133"/>
      <c r="W1220" s="133"/>
      <c r="X1220" s="133"/>
      <c r="Y1220" s="133"/>
      <c r="Z1220" s="133"/>
      <c r="AA1220" s="133">
        <v>158926.95000000001</v>
      </c>
      <c r="AB1220" s="175"/>
      <c r="AC1220" s="136">
        <v>5</v>
      </c>
      <c r="AD1220" s="137">
        <v>155000</v>
      </c>
      <c r="AE1220" s="136" t="s">
        <v>1590</v>
      </c>
      <c r="AF1220" s="126"/>
      <c r="AG1220" s="126"/>
    </row>
    <row r="1221" spans="1:33" s="52" customFormat="1" x14ac:dyDescent="0.25">
      <c r="A1221" s="514"/>
      <c r="B1221" s="511"/>
      <c r="C1221" s="517"/>
      <c r="D1221" s="696"/>
      <c r="E1221" s="520"/>
      <c r="F1221" s="132" t="s">
        <v>486</v>
      </c>
      <c r="G1221" s="84"/>
      <c r="H1221" s="133"/>
      <c r="I1221" s="133"/>
      <c r="J1221" s="133"/>
      <c r="K1221" s="134">
        <v>142197.79999999999</v>
      </c>
      <c r="L1221" s="133"/>
      <c r="M1221" s="133"/>
      <c r="N1221" s="133"/>
      <c r="O1221" s="133"/>
      <c r="P1221" s="133"/>
      <c r="Q1221" s="133"/>
      <c r="R1221" s="133">
        <v>107197.8</v>
      </c>
      <c r="S1221" s="133"/>
      <c r="T1221" s="133"/>
      <c r="U1221" s="133"/>
      <c r="V1221" s="133"/>
      <c r="W1221" s="133"/>
      <c r="X1221" s="133"/>
      <c r="Y1221" s="133"/>
      <c r="Z1221" s="133"/>
      <c r="AA1221" s="133">
        <v>142197.79999999999</v>
      </c>
      <c r="AB1221" s="175"/>
      <c r="AC1221" s="136">
        <v>3</v>
      </c>
      <c r="AD1221" s="137">
        <v>140000</v>
      </c>
      <c r="AE1221" s="136" t="s">
        <v>1591</v>
      </c>
      <c r="AF1221" s="126"/>
      <c r="AG1221" s="126"/>
    </row>
    <row r="1222" spans="1:33" s="52" customFormat="1" x14ac:dyDescent="0.25">
      <c r="A1222" s="514"/>
      <c r="B1222" s="511"/>
      <c r="C1222" s="517"/>
      <c r="D1222" s="696"/>
      <c r="E1222" s="520"/>
      <c r="F1222" s="132" t="s">
        <v>43</v>
      </c>
      <c r="G1222" s="84"/>
      <c r="H1222" s="133"/>
      <c r="I1222" s="133"/>
      <c r="J1222" s="133"/>
      <c r="K1222" s="133"/>
      <c r="L1222" s="133">
        <v>108739.5</v>
      </c>
      <c r="M1222" s="133"/>
      <c r="N1222" s="133"/>
      <c r="O1222" s="133"/>
      <c r="P1222" s="133"/>
      <c r="Q1222" s="133"/>
      <c r="R1222" s="133"/>
      <c r="S1222" s="133">
        <v>108739.5</v>
      </c>
      <c r="T1222" s="133"/>
      <c r="U1222" s="133"/>
      <c r="V1222" s="133"/>
      <c r="W1222" s="133"/>
      <c r="X1222" s="133"/>
      <c r="Y1222" s="133"/>
      <c r="Z1222" s="133"/>
      <c r="AA1222" s="133">
        <v>108739.5</v>
      </c>
      <c r="AB1222" s="175"/>
      <c r="AC1222" s="136">
        <v>1</v>
      </c>
      <c r="AD1222" s="137">
        <v>77372</v>
      </c>
      <c r="AE1222" s="136" t="s">
        <v>1592</v>
      </c>
      <c r="AF1222" s="126"/>
      <c r="AG1222" s="126"/>
    </row>
    <row r="1223" spans="1:33" s="52" customFormat="1" x14ac:dyDescent="0.25">
      <c r="A1223" s="514"/>
      <c r="B1223" s="511"/>
      <c r="C1223" s="517"/>
      <c r="D1223" s="696"/>
      <c r="E1223" s="520"/>
      <c r="F1223" s="132" t="s">
        <v>487</v>
      </c>
      <c r="G1223" s="84"/>
      <c r="H1223" s="133"/>
      <c r="I1223" s="133"/>
      <c r="J1223" s="133">
        <v>401499.69</v>
      </c>
      <c r="K1223" s="133"/>
      <c r="L1223" s="133"/>
      <c r="M1223" s="133"/>
      <c r="N1223" s="133"/>
      <c r="O1223" s="133"/>
      <c r="P1223" s="133"/>
      <c r="Q1223" s="133"/>
      <c r="R1223" s="133"/>
      <c r="S1223" s="133"/>
      <c r="T1223" s="133"/>
      <c r="U1223" s="133"/>
      <c r="V1223" s="133"/>
      <c r="W1223" s="133"/>
      <c r="X1223" s="133"/>
      <c r="Y1223" s="133"/>
      <c r="Z1223" s="133"/>
      <c r="AA1223" s="133">
        <v>401499.69</v>
      </c>
      <c r="AB1223" s="175"/>
      <c r="AC1223" s="136">
        <v>5</v>
      </c>
      <c r="AD1223" s="137">
        <v>394693.31</v>
      </c>
      <c r="AE1223" s="136" t="s">
        <v>1593</v>
      </c>
      <c r="AF1223" s="126"/>
      <c r="AG1223" s="126"/>
    </row>
    <row r="1224" spans="1:33" s="52" customFormat="1" x14ac:dyDescent="0.25">
      <c r="A1224" s="514"/>
      <c r="B1224" s="511"/>
      <c r="C1224" s="517"/>
      <c r="D1224" s="696"/>
      <c r="E1224" s="520"/>
      <c r="F1224" s="132" t="s">
        <v>485</v>
      </c>
      <c r="G1224" s="84"/>
      <c r="H1224" s="133"/>
      <c r="I1224" s="133"/>
      <c r="J1224" s="133"/>
      <c r="K1224" s="133">
        <v>83645.77</v>
      </c>
      <c r="L1224" s="133"/>
      <c r="M1224" s="133"/>
      <c r="N1224" s="133"/>
      <c r="O1224" s="133"/>
      <c r="P1224" s="133"/>
      <c r="Q1224" s="133"/>
      <c r="R1224" s="133">
        <v>83645.77</v>
      </c>
      <c r="S1224" s="133"/>
      <c r="T1224" s="133"/>
      <c r="U1224" s="133"/>
      <c r="V1224" s="133"/>
      <c r="W1224" s="133"/>
      <c r="X1224" s="133"/>
      <c r="Y1224" s="133"/>
      <c r="Z1224" s="133"/>
      <c r="AA1224" s="133">
        <v>83645.77</v>
      </c>
      <c r="AB1224" s="175"/>
      <c r="AC1224" s="136">
        <v>1</v>
      </c>
      <c r="AD1224" s="137">
        <v>66385</v>
      </c>
      <c r="AE1224" s="136" t="s">
        <v>1591</v>
      </c>
      <c r="AF1224" s="126"/>
      <c r="AG1224" s="126"/>
    </row>
    <row r="1225" spans="1:33" s="52" customFormat="1" x14ac:dyDescent="0.25">
      <c r="A1225" s="514"/>
      <c r="B1225" s="511"/>
      <c r="C1225" s="517"/>
      <c r="D1225" s="696"/>
      <c r="E1225" s="520"/>
      <c r="F1225" s="132" t="s">
        <v>489</v>
      </c>
      <c r="G1225" s="84"/>
      <c r="H1225" s="133"/>
      <c r="I1225" s="133"/>
      <c r="J1225" s="133"/>
      <c r="K1225" s="133"/>
      <c r="L1225" s="133">
        <v>100374.92</v>
      </c>
      <c r="M1225" s="133"/>
      <c r="N1225" s="133"/>
      <c r="O1225" s="133"/>
      <c r="P1225" s="133"/>
      <c r="Q1225" s="133"/>
      <c r="R1225" s="133"/>
      <c r="S1225" s="133">
        <v>100374.92</v>
      </c>
      <c r="T1225" s="133"/>
      <c r="U1225" s="133"/>
      <c r="V1225" s="133"/>
      <c r="W1225" s="133"/>
      <c r="X1225" s="133"/>
      <c r="Y1225" s="133"/>
      <c r="Z1225" s="133"/>
      <c r="AA1225" s="133">
        <v>100374.92</v>
      </c>
      <c r="AB1225" s="175"/>
      <c r="AC1225" s="136">
        <v>0</v>
      </c>
      <c r="AD1225" s="137">
        <v>0</v>
      </c>
      <c r="AE1225" s="136" t="s">
        <v>1594</v>
      </c>
      <c r="AF1225" s="126"/>
      <c r="AG1225" s="126"/>
    </row>
    <row r="1226" spans="1:33" s="52" customFormat="1" x14ac:dyDescent="0.25">
      <c r="A1226" s="514"/>
      <c r="B1226" s="511"/>
      <c r="C1226" s="517"/>
      <c r="D1226" s="696"/>
      <c r="E1226" s="520"/>
      <c r="F1226" s="132" t="s">
        <v>310</v>
      </c>
      <c r="G1226" s="84"/>
      <c r="H1226" s="133"/>
      <c r="I1226" s="133"/>
      <c r="J1226" s="133"/>
      <c r="K1226" s="133"/>
      <c r="L1226" s="133"/>
      <c r="M1226" s="133"/>
      <c r="N1226" s="133"/>
      <c r="O1226" s="133"/>
      <c r="P1226" s="133"/>
      <c r="Q1226" s="133"/>
      <c r="R1226" s="133"/>
      <c r="S1226" s="133"/>
      <c r="T1226" s="133"/>
      <c r="U1226" s="133"/>
      <c r="V1226" s="133"/>
      <c r="W1226" s="133"/>
      <c r="X1226" s="133">
        <v>75281.19</v>
      </c>
      <c r="Y1226" s="133"/>
      <c r="Z1226" s="133"/>
      <c r="AA1226" s="133">
        <v>75281.19</v>
      </c>
      <c r="AB1226" s="175" t="s">
        <v>771</v>
      </c>
      <c r="AC1226" s="136">
        <v>0</v>
      </c>
      <c r="AD1226" s="137">
        <v>0</v>
      </c>
      <c r="AE1226" s="136" t="s">
        <v>1595</v>
      </c>
      <c r="AF1226" s="126"/>
      <c r="AG1226" s="126"/>
    </row>
    <row r="1227" spans="1:33" s="52" customFormat="1" x14ac:dyDescent="0.25">
      <c r="A1227" s="514"/>
      <c r="B1227" s="511"/>
      <c r="C1227" s="517"/>
      <c r="D1227" s="696"/>
      <c r="E1227" s="520"/>
      <c r="F1227" s="132" t="s">
        <v>490</v>
      </c>
      <c r="G1227" s="84"/>
      <c r="H1227" s="133"/>
      <c r="I1227" s="133"/>
      <c r="J1227" s="133"/>
      <c r="K1227" s="133">
        <v>63403.49</v>
      </c>
      <c r="L1227" s="133"/>
      <c r="M1227" s="133"/>
      <c r="N1227" s="133"/>
      <c r="O1227" s="133"/>
      <c r="P1227" s="133"/>
      <c r="Q1227" s="133"/>
      <c r="R1227" s="133"/>
      <c r="S1227" s="133"/>
      <c r="T1227" s="133"/>
      <c r="U1227" s="133"/>
      <c r="V1227" s="133"/>
      <c r="W1227" s="133"/>
      <c r="X1227" s="133"/>
      <c r="Y1227" s="133"/>
      <c r="Z1227" s="133"/>
      <c r="AA1227" s="133">
        <v>63403.49</v>
      </c>
      <c r="AB1227" s="175"/>
      <c r="AC1227" s="136">
        <v>1</v>
      </c>
      <c r="AD1227" s="137">
        <v>63395</v>
      </c>
      <c r="AE1227" s="136" t="s">
        <v>1596</v>
      </c>
      <c r="AF1227" s="126"/>
      <c r="AG1227" s="126"/>
    </row>
    <row r="1228" spans="1:33" s="52" customFormat="1" x14ac:dyDescent="0.25">
      <c r="A1228" s="514"/>
      <c r="B1228" s="511"/>
      <c r="C1228" s="517"/>
      <c r="D1228" s="696"/>
      <c r="E1228" s="520"/>
      <c r="F1228" s="132" t="s">
        <v>231</v>
      </c>
      <c r="G1228" s="84"/>
      <c r="H1228" s="133"/>
      <c r="I1228" s="133"/>
      <c r="J1228" s="133"/>
      <c r="K1228" s="133"/>
      <c r="L1228" s="133"/>
      <c r="M1228" s="133"/>
      <c r="N1228" s="133"/>
      <c r="O1228" s="133"/>
      <c r="P1228" s="133"/>
      <c r="Q1228" s="133"/>
      <c r="R1228" s="133"/>
      <c r="S1228" s="133"/>
      <c r="T1228" s="133"/>
      <c r="U1228" s="133"/>
      <c r="V1228" s="133"/>
      <c r="W1228" s="133"/>
      <c r="X1228" s="133">
        <v>41822.879999999997</v>
      </c>
      <c r="Y1228" s="133"/>
      <c r="Z1228" s="133"/>
      <c r="AA1228" s="133">
        <v>41822.879999999997</v>
      </c>
      <c r="AB1228" s="175"/>
      <c r="AC1228" s="136">
        <v>0</v>
      </c>
      <c r="AD1228" s="137">
        <v>0</v>
      </c>
      <c r="AE1228" s="136" t="s">
        <v>1595</v>
      </c>
      <c r="AF1228" s="126"/>
      <c r="AG1228" s="126"/>
    </row>
    <row r="1229" spans="1:33" s="52" customFormat="1" x14ac:dyDescent="0.25">
      <c r="A1229" s="515"/>
      <c r="B1229" s="512"/>
      <c r="C1229" s="518"/>
      <c r="D1229" s="697"/>
      <c r="E1229" s="521"/>
      <c r="F1229" s="132" t="s">
        <v>307</v>
      </c>
      <c r="G1229" s="84"/>
      <c r="H1229" s="133"/>
      <c r="I1229" s="133"/>
      <c r="J1229" s="133"/>
      <c r="K1229" s="133"/>
      <c r="L1229" s="133"/>
      <c r="M1229" s="133"/>
      <c r="N1229" s="133"/>
      <c r="O1229" s="133"/>
      <c r="P1229" s="133"/>
      <c r="Q1229" s="133"/>
      <c r="R1229" s="133"/>
      <c r="S1229" s="133"/>
      <c r="T1229" s="133"/>
      <c r="U1229" s="133"/>
      <c r="V1229" s="133"/>
      <c r="W1229" s="133"/>
      <c r="X1229" s="133">
        <v>25093.73</v>
      </c>
      <c r="Y1229" s="133"/>
      <c r="Z1229" s="133"/>
      <c r="AA1229" s="133">
        <v>25093.73</v>
      </c>
      <c r="AB1229" s="175"/>
      <c r="AC1229" s="136">
        <v>0</v>
      </c>
      <c r="AD1229" s="137">
        <v>0</v>
      </c>
      <c r="AE1229" s="136" t="s">
        <v>1595</v>
      </c>
      <c r="AF1229" s="126"/>
      <c r="AG1229" s="126"/>
    </row>
    <row r="1230" spans="1:33" s="52" customFormat="1" x14ac:dyDescent="0.25">
      <c r="A1230" s="181"/>
      <c r="B1230" s="182" t="s">
        <v>16</v>
      </c>
      <c r="C1230" s="183"/>
      <c r="D1230" s="82"/>
      <c r="E1230" s="82"/>
      <c r="F1230" s="184"/>
      <c r="G1230" s="143"/>
      <c r="H1230" s="143"/>
      <c r="I1230" s="143"/>
      <c r="J1230" s="143"/>
      <c r="K1230" s="143"/>
      <c r="L1230" s="143"/>
      <c r="M1230" s="143"/>
      <c r="N1230" s="143"/>
      <c r="O1230" s="143"/>
      <c r="P1230" s="143"/>
      <c r="Q1230" s="143"/>
      <c r="R1230" s="143"/>
      <c r="S1230" s="143"/>
      <c r="T1230" s="143"/>
      <c r="U1230" s="143"/>
      <c r="V1230" s="143"/>
      <c r="W1230" s="143"/>
      <c r="X1230" s="143"/>
      <c r="Y1230" s="143"/>
      <c r="Z1230" s="143"/>
      <c r="AA1230" s="144">
        <f>SUM(AA1219:AA1229)</f>
        <v>1351548.2999999998</v>
      </c>
      <c r="AB1230" s="145">
        <f>AA1230/E1219</f>
        <v>0.99999999999999978</v>
      </c>
      <c r="AC1230" s="136">
        <v>22</v>
      </c>
      <c r="AD1230" s="137">
        <f>SUM(AD1219:AD1229)</f>
        <v>986845.31</v>
      </c>
      <c r="AE1230" s="136"/>
      <c r="AF1230" s="126"/>
      <c r="AG1230" s="126"/>
    </row>
    <row r="1231" spans="1:33" s="52" customFormat="1" x14ac:dyDescent="0.25">
      <c r="A1231" s="513">
        <v>138</v>
      </c>
      <c r="B1231" s="510" t="s">
        <v>492</v>
      </c>
      <c r="C1231" s="516" t="s">
        <v>493</v>
      </c>
      <c r="D1231" s="522" t="s">
        <v>806</v>
      </c>
      <c r="E1231" s="519">
        <v>1805154.6500000001</v>
      </c>
      <c r="F1231" s="132" t="s">
        <v>1242</v>
      </c>
      <c r="G1231" s="79"/>
      <c r="H1231" s="261"/>
      <c r="I1231" s="261"/>
      <c r="J1231" s="261"/>
      <c r="K1231" s="261"/>
      <c r="L1231" s="261">
        <v>331283.24</v>
      </c>
      <c r="M1231" s="261"/>
      <c r="N1231" s="261"/>
      <c r="O1231" s="261"/>
      <c r="P1231" s="261"/>
      <c r="Q1231" s="261"/>
      <c r="R1231" s="261"/>
      <c r="S1231" s="261"/>
      <c r="T1231" s="261"/>
      <c r="U1231" s="261"/>
      <c r="V1231" s="261"/>
      <c r="W1231" s="261"/>
      <c r="X1231" s="261"/>
      <c r="Y1231" s="261">
        <v>88726.24</v>
      </c>
      <c r="Z1231" s="261"/>
      <c r="AA1231" s="261">
        <f>SUM(G1231:N1231)</f>
        <v>331283.24</v>
      </c>
      <c r="AB1231" s="175"/>
      <c r="AC1231" s="136">
        <v>5</v>
      </c>
      <c r="AD1231" s="137">
        <v>329608</v>
      </c>
      <c r="AE1231" s="136" t="s">
        <v>1581</v>
      </c>
      <c r="AF1231" s="126"/>
      <c r="AG1231" s="126"/>
    </row>
    <row r="1232" spans="1:33" s="52" customFormat="1" x14ac:dyDescent="0.25">
      <c r="A1232" s="514"/>
      <c r="B1232" s="511"/>
      <c r="C1232" s="517"/>
      <c r="D1232" s="577"/>
      <c r="E1232" s="520"/>
      <c r="F1232" s="132" t="s">
        <v>683</v>
      </c>
      <c r="G1232" s="79"/>
      <c r="H1232" s="261"/>
      <c r="I1232" s="261"/>
      <c r="J1232" s="261"/>
      <c r="K1232" s="261"/>
      <c r="L1232" s="261"/>
      <c r="M1232" s="261">
        <v>177569.66</v>
      </c>
      <c r="N1232" s="261"/>
      <c r="O1232" s="261"/>
      <c r="P1232" s="261"/>
      <c r="Q1232" s="261"/>
      <c r="R1232" s="261"/>
      <c r="S1232" s="261"/>
      <c r="T1232" s="261">
        <v>177570</v>
      </c>
      <c r="U1232" s="261"/>
      <c r="V1232" s="261"/>
      <c r="W1232" s="261"/>
      <c r="X1232" s="261"/>
      <c r="Y1232" s="261"/>
      <c r="Z1232" s="261"/>
      <c r="AA1232" s="261">
        <f t="shared" ref="AA1232:AA1235" si="20">SUM(G1232:N1232)</f>
        <v>177569.66</v>
      </c>
      <c r="AB1232" s="175"/>
      <c r="AC1232" s="136">
        <v>0</v>
      </c>
      <c r="AD1232" s="137"/>
      <c r="AE1232" s="136"/>
      <c r="AF1232" s="126"/>
      <c r="AG1232" s="126"/>
    </row>
    <row r="1233" spans="1:34" s="52" customFormat="1" x14ac:dyDescent="0.25">
      <c r="A1233" s="514"/>
      <c r="B1233" s="511"/>
      <c r="C1233" s="517"/>
      <c r="D1233" s="577"/>
      <c r="E1233" s="520"/>
      <c r="F1233" s="132" t="s">
        <v>35</v>
      </c>
      <c r="G1233" s="79"/>
      <c r="H1233" s="261"/>
      <c r="I1233" s="261"/>
      <c r="J1233" s="261"/>
      <c r="K1233" s="261"/>
      <c r="L1233" s="261"/>
      <c r="M1233" s="261"/>
      <c r="N1233" s="261"/>
      <c r="O1233" s="261"/>
      <c r="P1233" s="261"/>
      <c r="Q1233" s="261"/>
      <c r="R1233" s="261"/>
      <c r="S1233" s="261"/>
      <c r="T1233" s="261">
        <v>80000</v>
      </c>
      <c r="U1233" s="261"/>
      <c r="V1233" s="261"/>
      <c r="W1233" s="261">
        <v>80000</v>
      </c>
      <c r="X1233" s="261"/>
      <c r="Y1233" s="261"/>
      <c r="Z1233" s="261"/>
      <c r="AA1233" s="261">
        <v>80000</v>
      </c>
      <c r="AB1233" s="175"/>
      <c r="AC1233" s="136">
        <v>0</v>
      </c>
      <c r="AD1233" s="137"/>
      <c r="AE1233" s="136"/>
      <c r="AF1233" s="126"/>
      <c r="AG1233" s="126"/>
    </row>
    <row r="1234" spans="1:34" s="52" customFormat="1" x14ac:dyDescent="0.25">
      <c r="A1234" s="514"/>
      <c r="B1234" s="511"/>
      <c r="C1234" s="517"/>
      <c r="D1234" s="577"/>
      <c r="E1234" s="520"/>
      <c r="F1234" s="132" t="s">
        <v>494</v>
      </c>
      <c r="G1234" s="79"/>
      <c r="H1234" s="261"/>
      <c r="I1234" s="261"/>
      <c r="J1234" s="261">
        <v>130000</v>
      </c>
      <c r="K1234" s="261"/>
      <c r="L1234" s="261"/>
      <c r="M1234" s="261"/>
      <c r="N1234" s="261"/>
      <c r="O1234" s="261"/>
      <c r="P1234" s="261"/>
      <c r="Q1234" s="261"/>
      <c r="R1234" s="261"/>
      <c r="S1234" s="261"/>
      <c r="T1234" s="261"/>
      <c r="U1234" s="261"/>
      <c r="V1234" s="261"/>
      <c r="W1234" s="261"/>
      <c r="X1234" s="261"/>
      <c r="Y1234" s="261">
        <v>10000</v>
      </c>
      <c r="Z1234" s="261"/>
      <c r="AA1234" s="261">
        <f t="shared" si="20"/>
        <v>130000</v>
      </c>
      <c r="AB1234" s="175"/>
      <c r="AC1234" s="136">
        <v>2</v>
      </c>
      <c r="AD1234" s="137">
        <v>120000</v>
      </c>
      <c r="AE1234" s="136" t="s">
        <v>1582</v>
      </c>
      <c r="AF1234" s="126"/>
      <c r="AG1234" s="126"/>
    </row>
    <row r="1235" spans="1:34" s="52" customFormat="1" x14ac:dyDescent="0.25">
      <c r="A1235" s="514"/>
      <c r="B1235" s="511"/>
      <c r="C1235" s="517"/>
      <c r="D1235" s="577"/>
      <c r="E1235" s="520"/>
      <c r="F1235" s="132" t="s">
        <v>495</v>
      </c>
      <c r="G1235" s="79"/>
      <c r="H1235" s="261"/>
      <c r="I1235" s="261"/>
      <c r="J1235" s="261">
        <v>30000</v>
      </c>
      <c r="K1235" s="261"/>
      <c r="L1235" s="261"/>
      <c r="M1235" s="261"/>
      <c r="N1235" s="261"/>
      <c r="O1235" s="261"/>
      <c r="P1235" s="261"/>
      <c r="Q1235" s="261">
        <v>30000</v>
      </c>
      <c r="R1235" s="261"/>
      <c r="S1235" s="261"/>
      <c r="T1235" s="261"/>
      <c r="U1235" s="261"/>
      <c r="V1235" s="261"/>
      <c r="W1235" s="261"/>
      <c r="X1235" s="261"/>
      <c r="Y1235" s="261"/>
      <c r="Z1235" s="261"/>
      <c r="AA1235" s="261">
        <f t="shared" si="20"/>
        <v>30000</v>
      </c>
      <c r="AB1235" s="175"/>
      <c r="AC1235" s="136">
        <v>1</v>
      </c>
      <c r="AD1235" s="137">
        <v>29274</v>
      </c>
      <c r="AE1235" s="136" t="s">
        <v>1583</v>
      </c>
      <c r="AF1235" s="126"/>
      <c r="AG1235" s="126"/>
    </row>
    <row r="1236" spans="1:34" s="52" customFormat="1" x14ac:dyDescent="0.25">
      <c r="A1236" s="515"/>
      <c r="B1236" s="512"/>
      <c r="C1236" s="518"/>
      <c r="D1236" s="578"/>
      <c r="E1236" s="521"/>
      <c r="F1236" s="132" t="s">
        <v>1243</v>
      </c>
      <c r="G1236" s="79"/>
      <c r="H1236" s="261"/>
      <c r="I1236" s="261">
        <v>60000</v>
      </c>
      <c r="J1236" s="261"/>
      <c r="K1236" s="261"/>
      <c r="L1236" s="261"/>
      <c r="M1236" s="261"/>
      <c r="N1236" s="261"/>
      <c r="O1236" s="261"/>
      <c r="P1236" s="261"/>
      <c r="Q1236" s="261">
        <v>60000</v>
      </c>
      <c r="R1236" s="261"/>
      <c r="S1236" s="261"/>
      <c r="T1236" s="261"/>
      <c r="U1236" s="261"/>
      <c r="V1236" s="261"/>
      <c r="W1236" s="261"/>
      <c r="X1236" s="261"/>
      <c r="Y1236" s="261"/>
      <c r="Z1236" s="261"/>
      <c r="AA1236" s="261">
        <f>SUM(G1236:N1236)</f>
        <v>60000</v>
      </c>
      <c r="AB1236" s="175"/>
      <c r="AC1236" s="136">
        <v>2</v>
      </c>
      <c r="AD1236" s="137">
        <v>59663.25</v>
      </c>
      <c r="AE1236" s="136" t="s">
        <v>1584</v>
      </c>
      <c r="AF1236" s="126"/>
      <c r="AG1236" s="126"/>
    </row>
    <row r="1237" spans="1:34" s="52" customFormat="1" x14ac:dyDescent="0.25">
      <c r="A1237" s="177"/>
      <c r="B1237" s="105"/>
      <c r="C1237" s="80"/>
      <c r="D1237" s="284"/>
      <c r="E1237" s="33"/>
      <c r="F1237" s="135" t="s">
        <v>53</v>
      </c>
      <c r="G1237" s="79"/>
      <c r="H1237" s="261"/>
      <c r="I1237" s="261">
        <v>996302</v>
      </c>
      <c r="J1237" s="261"/>
      <c r="K1237" s="261"/>
      <c r="L1237" s="261"/>
      <c r="M1237" s="261">
        <v>413444.13</v>
      </c>
      <c r="N1237" s="261"/>
      <c r="O1237" s="261"/>
      <c r="P1237" s="261">
        <v>77977</v>
      </c>
      <c r="Q1237" s="261"/>
      <c r="R1237" s="261"/>
      <c r="S1237" s="261"/>
      <c r="T1237" s="261"/>
      <c r="U1237" s="261"/>
      <c r="V1237" s="261"/>
      <c r="W1237" s="261"/>
      <c r="X1237" s="261"/>
      <c r="Y1237" s="261"/>
      <c r="Z1237" s="261"/>
      <c r="AA1237" s="261">
        <v>996302</v>
      </c>
      <c r="AB1237" s="175"/>
      <c r="AC1237" s="136">
        <v>13</v>
      </c>
      <c r="AD1237" s="137">
        <v>995677.62</v>
      </c>
      <c r="AE1237" s="136" t="s">
        <v>1585</v>
      </c>
      <c r="AF1237" s="126"/>
      <c r="AG1237" s="126"/>
    </row>
    <row r="1238" spans="1:34" s="52" customFormat="1" x14ac:dyDescent="0.25">
      <c r="A1238" s="181"/>
      <c r="B1238" s="182" t="s">
        <v>16</v>
      </c>
      <c r="C1238" s="183"/>
      <c r="D1238" s="82"/>
      <c r="E1238" s="82"/>
      <c r="F1238" s="184"/>
      <c r="G1238" s="143"/>
      <c r="H1238" s="143"/>
      <c r="I1238" s="143"/>
      <c r="J1238" s="143"/>
      <c r="K1238" s="143"/>
      <c r="L1238" s="143"/>
      <c r="M1238" s="143"/>
      <c r="N1238" s="143"/>
      <c r="O1238" s="143"/>
      <c r="P1238" s="143"/>
      <c r="Q1238" s="143"/>
      <c r="R1238" s="143"/>
      <c r="S1238" s="143"/>
      <c r="T1238" s="143"/>
      <c r="U1238" s="143"/>
      <c r="V1238" s="143"/>
      <c r="W1238" s="143"/>
      <c r="X1238" s="143"/>
      <c r="Y1238" s="143"/>
      <c r="Z1238" s="143"/>
      <c r="AA1238" s="144">
        <f>SUM(AA1231:AA1237)</f>
        <v>1805154.9</v>
      </c>
      <c r="AB1238" s="145">
        <f>AA1238/E1231</f>
        <v>1.0000001384922892</v>
      </c>
      <c r="AC1238" s="137"/>
      <c r="AD1238" s="137"/>
      <c r="AE1238" s="136"/>
      <c r="AF1238" s="126"/>
      <c r="AG1238" s="126"/>
    </row>
    <row r="1239" spans="1:34" s="52" customFormat="1" ht="15" customHeight="1" x14ac:dyDescent="0.25">
      <c r="A1239" s="513">
        <v>139</v>
      </c>
      <c r="B1239" s="510" t="s">
        <v>500</v>
      </c>
      <c r="C1239" s="516" t="s">
        <v>493</v>
      </c>
      <c r="D1239" s="522" t="s">
        <v>1184</v>
      </c>
      <c r="E1239" s="519">
        <v>1510698.31</v>
      </c>
      <c r="F1239" s="132" t="s">
        <v>409</v>
      </c>
      <c r="G1239" s="79"/>
      <c r="H1239" s="261"/>
      <c r="I1239" s="261"/>
      <c r="J1239" s="261"/>
      <c r="K1239" s="261"/>
      <c r="L1239" s="261"/>
      <c r="M1239" s="261"/>
      <c r="N1239" s="386"/>
      <c r="O1239" s="386"/>
      <c r="P1239" s="386"/>
      <c r="Q1239" s="386"/>
      <c r="R1239" s="188"/>
      <c r="S1239" s="261">
        <v>22087</v>
      </c>
      <c r="T1239" s="261"/>
      <c r="U1239" s="261"/>
      <c r="V1239" s="261"/>
      <c r="W1239" s="261"/>
      <c r="X1239" s="133">
        <v>21968.89</v>
      </c>
      <c r="Y1239" s="261"/>
      <c r="Z1239" s="261"/>
      <c r="AA1239" s="133">
        <v>21968.89</v>
      </c>
      <c r="AB1239" s="387">
        <v>1.4542221239599999E-2</v>
      </c>
      <c r="AC1239" s="287">
        <v>1</v>
      </c>
      <c r="AD1239" s="286">
        <v>21968.89</v>
      </c>
      <c r="AE1239" s="388" t="s">
        <v>1665</v>
      </c>
      <c r="AF1239" s="389"/>
      <c r="AG1239" s="389"/>
      <c r="AH1239" s="65"/>
    </row>
    <row r="1240" spans="1:34" s="52" customFormat="1" x14ac:dyDescent="0.25">
      <c r="A1240" s="514"/>
      <c r="B1240" s="511"/>
      <c r="C1240" s="517"/>
      <c r="D1240" s="517"/>
      <c r="E1240" s="520"/>
      <c r="F1240" s="132" t="s">
        <v>499</v>
      </c>
      <c r="G1240" s="79"/>
      <c r="H1240" s="261"/>
      <c r="I1240" s="261"/>
      <c r="J1240" s="261"/>
      <c r="K1240" s="261"/>
      <c r="L1240" s="261"/>
      <c r="M1240" s="261"/>
      <c r="N1240" s="390">
        <v>352426</v>
      </c>
      <c r="O1240" s="390"/>
      <c r="P1240" s="390"/>
      <c r="Q1240" s="390"/>
      <c r="R1240" s="390"/>
      <c r="S1240" s="390"/>
      <c r="T1240" s="390"/>
      <c r="U1240" s="390"/>
      <c r="V1240" s="390"/>
      <c r="W1240" s="390"/>
      <c r="X1240" s="390"/>
      <c r="Y1240" s="390"/>
      <c r="Z1240" s="390"/>
      <c r="AA1240" s="261">
        <v>231830</v>
      </c>
      <c r="AB1240" s="387">
        <v>0.15345896629171832</v>
      </c>
      <c r="AC1240" s="287">
        <v>4</v>
      </c>
      <c r="AD1240" s="286">
        <v>231830</v>
      </c>
      <c r="AE1240" s="391"/>
      <c r="AF1240" s="389"/>
      <c r="AG1240" s="389"/>
      <c r="AH1240" s="65"/>
    </row>
    <row r="1241" spans="1:34" s="52" customFormat="1" x14ac:dyDescent="0.25">
      <c r="A1241" s="514"/>
      <c r="B1241" s="511"/>
      <c r="C1241" s="517"/>
      <c r="D1241" s="517"/>
      <c r="E1241" s="520"/>
      <c r="F1241" s="132" t="s">
        <v>501</v>
      </c>
      <c r="G1241" s="79"/>
      <c r="H1241" s="261"/>
      <c r="I1241" s="261"/>
      <c r="J1241" s="261"/>
      <c r="K1241" s="261"/>
      <c r="L1241" s="261"/>
      <c r="M1241" s="261"/>
      <c r="N1241" s="390">
        <v>75000</v>
      </c>
      <c r="O1241" s="390"/>
      <c r="P1241" s="390"/>
      <c r="Q1241" s="390"/>
      <c r="R1241" s="390"/>
      <c r="S1241" s="390">
        <v>60000</v>
      </c>
      <c r="T1241" s="390"/>
      <c r="U1241" s="390"/>
      <c r="V1241" s="390"/>
      <c r="W1241" s="390"/>
      <c r="X1241" s="390"/>
      <c r="Y1241" s="390"/>
      <c r="Z1241" s="390"/>
      <c r="AA1241" s="261">
        <v>75000</v>
      </c>
      <c r="AB1241" s="387">
        <v>4.9645958123965293E-2</v>
      </c>
      <c r="AC1241" s="287">
        <v>5</v>
      </c>
      <c r="AD1241" s="286">
        <v>75000</v>
      </c>
      <c r="AE1241" s="391" t="s">
        <v>1666</v>
      </c>
      <c r="AF1241" s="389"/>
      <c r="AG1241" s="389"/>
      <c r="AH1241" s="65"/>
    </row>
    <row r="1242" spans="1:34" s="52" customFormat="1" x14ac:dyDescent="0.25">
      <c r="A1242" s="514"/>
      <c r="B1242" s="511"/>
      <c r="C1242" s="517"/>
      <c r="D1242" s="517"/>
      <c r="E1242" s="520"/>
      <c r="F1242" s="132" t="s">
        <v>502</v>
      </c>
      <c r="G1242" s="79"/>
      <c r="H1242" s="261"/>
      <c r="I1242" s="261"/>
      <c r="J1242" s="261"/>
      <c r="K1242" s="261"/>
      <c r="L1242" s="261"/>
      <c r="M1242" s="261"/>
      <c r="N1242" s="390">
        <v>140856</v>
      </c>
      <c r="O1242" s="390"/>
      <c r="P1242" s="390"/>
      <c r="Q1242" s="390"/>
      <c r="R1242" s="390"/>
      <c r="S1242" s="390">
        <v>120000</v>
      </c>
      <c r="T1242" s="390"/>
      <c r="U1242" s="390"/>
      <c r="V1242" s="390"/>
      <c r="W1242" s="390"/>
      <c r="X1242" s="390"/>
      <c r="Y1242" s="390"/>
      <c r="Z1242" s="390"/>
      <c r="AA1242" s="261">
        <v>280000</v>
      </c>
      <c r="AB1242" s="387">
        <v>0.18534491032947042</v>
      </c>
      <c r="AC1242" s="287">
        <v>7</v>
      </c>
      <c r="AD1242" s="286">
        <v>280000</v>
      </c>
      <c r="AE1242" s="391" t="s">
        <v>1667</v>
      </c>
      <c r="AF1242" s="389"/>
      <c r="AG1242" s="389"/>
      <c r="AH1242" s="65"/>
    </row>
    <row r="1243" spans="1:34" s="52" customFormat="1" x14ac:dyDescent="0.25">
      <c r="A1243" s="514"/>
      <c r="B1243" s="511"/>
      <c r="C1243" s="517"/>
      <c r="D1243" s="517"/>
      <c r="E1243" s="520"/>
      <c r="F1243" s="132" t="s">
        <v>503</v>
      </c>
      <c r="G1243" s="79"/>
      <c r="H1243" s="261"/>
      <c r="I1243" s="261"/>
      <c r="J1243" s="261"/>
      <c r="K1243" s="261"/>
      <c r="L1243" s="261"/>
      <c r="M1243" s="261"/>
      <c r="N1243" s="390">
        <v>157861</v>
      </c>
      <c r="O1243" s="390"/>
      <c r="P1243" s="390"/>
      <c r="Q1243" s="390"/>
      <c r="R1243" s="390"/>
      <c r="S1243" s="390">
        <v>79000</v>
      </c>
      <c r="T1243" s="390"/>
      <c r="U1243" s="390"/>
      <c r="V1243" s="390"/>
      <c r="W1243" s="390"/>
      <c r="X1243" s="390"/>
      <c r="Y1243" s="390"/>
      <c r="Z1243" s="390"/>
      <c r="AA1243" s="261">
        <v>157176</v>
      </c>
      <c r="AB1243" s="387">
        <v>0.10404204152123159</v>
      </c>
      <c r="AC1243" s="287">
        <v>4</v>
      </c>
      <c r="AD1243" s="286">
        <v>157176</v>
      </c>
      <c r="AE1243" s="388"/>
      <c r="AF1243" s="389"/>
      <c r="AG1243" s="389"/>
      <c r="AH1243" s="65"/>
    </row>
    <row r="1244" spans="1:34" s="52" customFormat="1" x14ac:dyDescent="0.25">
      <c r="A1244" s="514"/>
      <c r="B1244" s="511"/>
      <c r="C1244" s="517"/>
      <c r="D1244" s="517"/>
      <c r="E1244" s="520"/>
      <c r="F1244" s="132" t="s">
        <v>491</v>
      </c>
      <c r="G1244" s="79"/>
      <c r="H1244" s="261"/>
      <c r="I1244" s="261"/>
      <c r="J1244" s="261"/>
      <c r="K1244" s="261"/>
      <c r="L1244" s="261"/>
      <c r="M1244" s="261"/>
      <c r="N1244" s="390"/>
      <c r="O1244" s="390"/>
      <c r="P1244" s="390"/>
      <c r="Q1244" s="390"/>
      <c r="R1244" s="188"/>
      <c r="S1244" s="390">
        <v>15000</v>
      </c>
      <c r="T1244" s="390"/>
      <c r="U1244" s="390"/>
      <c r="V1244" s="390"/>
      <c r="W1244" s="390"/>
      <c r="X1244" s="390"/>
      <c r="Y1244" s="390"/>
      <c r="Z1244" s="390"/>
      <c r="AA1244" s="261">
        <v>0</v>
      </c>
      <c r="AB1244" s="387">
        <v>0</v>
      </c>
      <c r="AC1244" s="287">
        <v>0</v>
      </c>
      <c r="AD1244" s="286">
        <v>0</v>
      </c>
      <c r="AE1244" s="392" t="s">
        <v>1588</v>
      </c>
      <c r="AF1244" s="389"/>
      <c r="AG1244" s="389"/>
      <c r="AH1244" s="65"/>
    </row>
    <row r="1245" spans="1:34" s="52" customFormat="1" x14ac:dyDescent="0.25">
      <c r="A1245" s="514"/>
      <c r="B1245" s="511"/>
      <c r="C1245" s="517"/>
      <c r="D1245" s="517"/>
      <c r="E1245" s="520"/>
      <c r="F1245" s="132" t="s">
        <v>496</v>
      </c>
      <c r="G1245" s="79"/>
      <c r="H1245" s="261"/>
      <c r="I1245" s="261"/>
      <c r="J1245" s="261"/>
      <c r="K1245" s="261"/>
      <c r="L1245" s="261"/>
      <c r="M1245" s="261"/>
      <c r="N1245" s="390">
        <v>563015</v>
      </c>
      <c r="O1245" s="390"/>
      <c r="P1245" s="390"/>
      <c r="Q1245" s="390"/>
      <c r="R1245" s="390"/>
      <c r="S1245" s="390">
        <v>216578</v>
      </c>
      <c r="T1245" s="390"/>
      <c r="U1245" s="390"/>
      <c r="V1245" s="390"/>
      <c r="W1245" s="276">
        <v>77092.11</v>
      </c>
      <c r="X1245" s="390"/>
      <c r="Y1245" s="390"/>
      <c r="Z1245" s="390"/>
      <c r="AA1245" s="133">
        <v>566182.11</v>
      </c>
      <c r="AB1245" s="387">
        <v>0.37478204431464418</v>
      </c>
      <c r="AC1245" s="287">
        <v>7</v>
      </c>
      <c r="AD1245" s="286">
        <v>489090</v>
      </c>
      <c r="AE1245" s="391"/>
      <c r="AF1245" s="277"/>
      <c r="AG1245" s="389"/>
      <c r="AH1245" s="65"/>
    </row>
    <row r="1246" spans="1:34" s="52" customFormat="1" x14ac:dyDescent="0.25">
      <c r="A1246" s="514"/>
      <c r="B1246" s="511"/>
      <c r="C1246" s="517"/>
      <c r="D1246" s="517"/>
      <c r="E1246" s="520"/>
      <c r="F1246" s="132" t="s">
        <v>497</v>
      </c>
      <c r="G1246" s="79"/>
      <c r="H1246" s="261"/>
      <c r="I1246" s="261"/>
      <c r="J1246" s="261"/>
      <c r="K1246" s="261"/>
      <c r="L1246" s="261"/>
      <c r="M1246" s="261"/>
      <c r="N1246" s="390">
        <v>100000</v>
      </c>
      <c r="O1246" s="390"/>
      <c r="P1246" s="390"/>
      <c r="Q1246" s="390"/>
      <c r="R1246" s="390"/>
      <c r="S1246" s="390"/>
      <c r="T1246" s="390"/>
      <c r="U1246" s="390"/>
      <c r="V1246" s="390"/>
      <c r="W1246" s="390"/>
      <c r="X1246" s="390"/>
      <c r="Y1246" s="390"/>
      <c r="Z1246" s="390"/>
      <c r="AA1246" s="261">
        <v>99671</v>
      </c>
      <c r="AB1246" s="387">
        <v>6.5976830562316596E-2</v>
      </c>
      <c r="AC1246" s="287">
        <v>1</v>
      </c>
      <c r="AD1246" s="286">
        <v>99671</v>
      </c>
      <c r="AE1246" s="391"/>
      <c r="AF1246" s="389"/>
      <c r="AG1246" s="389"/>
      <c r="AH1246" s="65"/>
    </row>
    <row r="1247" spans="1:34" s="52" customFormat="1" x14ac:dyDescent="0.25">
      <c r="A1247" s="515"/>
      <c r="B1247" s="512"/>
      <c r="C1247" s="518"/>
      <c r="D1247" s="518"/>
      <c r="E1247" s="521"/>
      <c r="F1247" s="132" t="s">
        <v>498</v>
      </c>
      <c r="G1247" s="79"/>
      <c r="H1247" s="261"/>
      <c r="I1247" s="261"/>
      <c r="J1247" s="261"/>
      <c r="K1247" s="261"/>
      <c r="L1247" s="261"/>
      <c r="M1247" s="261"/>
      <c r="N1247" s="390">
        <v>78930</v>
      </c>
      <c r="O1247" s="390"/>
      <c r="P1247" s="390"/>
      <c r="Q1247" s="390"/>
      <c r="R1247" s="390"/>
      <c r="S1247" s="390"/>
      <c r="T1247" s="390"/>
      <c r="U1247" s="390"/>
      <c r="V1247" s="390"/>
      <c r="W1247" s="390"/>
      <c r="X1247" s="390"/>
      <c r="Y1247" s="390"/>
      <c r="Z1247" s="390"/>
      <c r="AA1247" s="261">
        <v>78869</v>
      </c>
      <c r="AB1247" s="387">
        <v>5.2207027617053585E-2</v>
      </c>
      <c r="AC1247" s="287">
        <v>1</v>
      </c>
      <c r="AD1247" s="286">
        <v>78869</v>
      </c>
      <c r="AE1247" s="388"/>
      <c r="AF1247" s="389"/>
      <c r="AG1247" s="389"/>
      <c r="AH1247" s="65"/>
    </row>
    <row r="1248" spans="1:34" s="52" customFormat="1" x14ac:dyDescent="0.25">
      <c r="A1248" s="181"/>
      <c r="B1248" s="182" t="s">
        <v>16</v>
      </c>
      <c r="C1248" s="183"/>
      <c r="D1248" s="82"/>
      <c r="E1248" s="82"/>
      <c r="F1248" s="184"/>
      <c r="G1248" s="143"/>
      <c r="H1248" s="143"/>
      <c r="I1248" s="143"/>
      <c r="J1248" s="143"/>
      <c r="K1248" s="143"/>
      <c r="L1248" s="143"/>
      <c r="M1248" s="143"/>
      <c r="N1248" s="143"/>
      <c r="O1248" s="143"/>
      <c r="P1248" s="143"/>
      <c r="Q1248" s="143"/>
      <c r="R1248" s="143"/>
      <c r="S1248" s="143"/>
      <c r="T1248" s="143"/>
      <c r="U1248" s="143"/>
      <c r="V1248" s="143"/>
      <c r="W1248" s="143"/>
      <c r="X1248" s="143"/>
      <c r="Y1248" s="143"/>
      <c r="Z1248" s="143"/>
      <c r="AA1248" s="144">
        <v>1510697</v>
      </c>
      <c r="AB1248" s="145">
        <v>0.99999913285135</v>
      </c>
      <c r="AC1248" s="136">
        <v>30</v>
      </c>
      <c r="AD1248" s="137">
        <v>1433604.8900000001</v>
      </c>
      <c r="AE1248" s="393">
        <v>77092.10999999987</v>
      </c>
      <c r="AF1248" s="126"/>
      <c r="AG1248" s="126"/>
      <c r="AH1248" s="64"/>
    </row>
    <row r="1249" spans="1:33" s="52" customFormat="1" ht="15" customHeight="1" x14ac:dyDescent="0.25">
      <c r="A1249" s="743">
        <v>140</v>
      </c>
      <c r="B1249" s="528" t="s">
        <v>1689</v>
      </c>
      <c r="C1249" s="534" t="s">
        <v>1690</v>
      </c>
      <c r="D1249" s="540" t="s">
        <v>807</v>
      </c>
      <c r="E1249" s="537">
        <v>1430891.31</v>
      </c>
      <c r="F1249" s="394" t="s">
        <v>382</v>
      </c>
      <c r="G1249" s="118"/>
      <c r="H1249" s="395"/>
      <c r="I1249" s="395"/>
      <c r="J1249" s="394"/>
      <c r="K1249" s="394"/>
      <c r="L1249" s="394"/>
      <c r="M1249" s="395"/>
      <c r="N1249" s="395">
        <v>533844</v>
      </c>
      <c r="O1249" s="395"/>
      <c r="P1249" s="395"/>
      <c r="Q1249" s="395"/>
      <c r="R1249" s="395"/>
      <c r="S1249" s="395"/>
      <c r="T1249" s="395"/>
      <c r="U1249" s="395"/>
      <c r="V1249" s="395"/>
      <c r="W1249" s="395"/>
      <c r="X1249" s="120"/>
      <c r="Y1249" s="120"/>
      <c r="Z1249" s="395"/>
      <c r="AA1249" s="395">
        <v>533844</v>
      </c>
      <c r="AB1249" s="118"/>
      <c r="AC1249" s="396">
        <v>6</v>
      </c>
      <c r="AD1249" s="395">
        <v>533844</v>
      </c>
      <c r="AE1249" s="397" t="s">
        <v>1691</v>
      </c>
      <c r="AF1249" s="126"/>
      <c r="AG1249" s="126"/>
    </row>
    <row r="1250" spans="1:33" s="52" customFormat="1" ht="165" x14ac:dyDescent="0.25">
      <c r="A1250" s="744"/>
      <c r="B1250" s="529"/>
      <c r="C1250" s="535"/>
      <c r="D1250" s="541"/>
      <c r="E1250" s="538"/>
      <c r="F1250" s="394" t="s">
        <v>1692</v>
      </c>
      <c r="G1250" s="118"/>
      <c r="H1250" s="395"/>
      <c r="I1250" s="395"/>
      <c r="J1250" s="395"/>
      <c r="K1250" s="395"/>
      <c r="L1250" s="394"/>
      <c r="M1250" s="395"/>
      <c r="N1250" s="395"/>
      <c r="O1250" s="395"/>
      <c r="P1250" s="395">
        <v>164168.66</v>
      </c>
      <c r="Q1250" s="395"/>
      <c r="R1250" s="395"/>
      <c r="S1250" s="395"/>
      <c r="T1250" s="395"/>
      <c r="U1250" s="395"/>
      <c r="V1250" s="395"/>
      <c r="W1250" s="395"/>
      <c r="X1250" s="120"/>
      <c r="Y1250" s="120">
        <v>123322.66</v>
      </c>
      <c r="Z1250" s="395"/>
      <c r="AA1250" s="395">
        <v>164168.66</v>
      </c>
      <c r="AB1250" s="118"/>
      <c r="AC1250" s="396">
        <v>1</v>
      </c>
      <c r="AD1250" s="395">
        <v>40846</v>
      </c>
      <c r="AE1250" s="397" t="s">
        <v>1707</v>
      </c>
      <c r="AF1250" s="126"/>
      <c r="AG1250" s="126"/>
    </row>
    <row r="1251" spans="1:33" s="52" customFormat="1" x14ac:dyDescent="0.25">
      <c r="A1251" s="744"/>
      <c r="B1251" s="529"/>
      <c r="C1251" s="535"/>
      <c r="D1251" s="541"/>
      <c r="E1251" s="538"/>
      <c r="F1251" s="398" t="s">
        <v>1693</v>
      </c>
      <c r="G1251" s="116"/>
      <c r="H1251" s="399"/>
      <c r="I1251" s="399"/>
      <c r="J1251" s="399"/>
      <c r="K1251" s="399"/>
      <c r="L1251" s="399"/>
      <c r="M1251" s="399"/>
      <c r="N1251" s="399"/>
      <c r="O1251" s="399"/>
      <c r="P1251" s="399">
        <v>183188.82</v>
      </c>
      <c r="Q1251" s="399"/>
      <c r="R1251" s="399"/>
      <c r="S1251" s="399"/>
      <c r="T1251" s="399"/>
      <c r="U1251" s="399"/>
      <c r="V1251" s="399"/>
      <c r="W1251" s="395"/>
      <c r="X1251" s="120"/>
      <c r="Y1251" s="120"/>
      <c r="Z1251" s="399"/>
      <c r="AA1251" s="399">
        <v>183188.82</v>
      </c>
      <c r="AB1251" s="116"/>
      <c r="AC1251" s="400">
        <v>4</v>
      </c>
      <c r="AD1251" s="401">
        <v>149761.96</v>
      </c>
      <c r="AE1251" s="402" t="s">
        <v>1694</v>
      </c>
      <c r="AF1251" s="126"/>
      <c r="AG1251" s="126"/>
    </row>
    <row r="1252" spans="1:33" s="52" customFormat="1" x14ac:dyDescent="0.25">
      <c r="A1252" s="744"/>
      <c r="B1252" s="529"/>
      <c r="C1252" s="535"/>
      <c r="D1252" s="541"/>
      <c r="E1252" s="538"/>
      <c r="F1252" s="394" t="s">
        <v>1695</v>
      </c>
      <c r="G1252" s="118"/>
      <c r="H1252" s="395"/>
      <c r="I1252" s="395"/>
      <c r="J1252" s="395"/>
      <c r="K1252" s="395"/>
      <c r="L1252" s="395"/>
      <c r="M1252" s="395"/>
      <c r="N1252" s="395"/>
      <c r="O1252" s="395"/>
      <c r="P1252" s="395"/>
      <c r="Q1252" s="395"/>
      <c r="R1252" s="395"/>
      <c r="S1252" s="395"/>
      <c r="T1252" s="395">
        <v>50000</v>
      </c>
      <c r="U1252" s="395"/>
      <c r="V1252" s="395"/>
      <c r="W1252" s="395"/>
      <c r="X1252" s="120"/>
      <c r="Y1252" s="120"/>
      <c r="Z1252" s="395"/>
      <c r="AA1252" s="395">
        <v>50000</v>
      </c>
      <c r="AB1252" s="116"/>
      <c r="AC1252" s="400">
        <v>1</v>
      </c>
      <c r="AD1252" s="401">
        <v>40000</v>
      </c>
      <c r="AE1252" s="403" t="s">
        <v>1696</v>
      </c>
      <c r="AF1252" s="126"/>
      <c r="AG1252" s="126"/>
    </row>
    <row r="1253" spans="1:33" s="52" customFormat="1" x14ac:dyDescent="0.25">
      <c r="A1253" s="744"/>
      <c r="B1253" s="529"/>
      <c r="C1253" s="535"/>
      <c r="D1253" s="541"/>
      <c r="E1253" s="538"/>
      <c r="F1253" s="119" t="s">
        <v>1697</v>
      </c>
      <c r="G1253" s="118"/>
      <c r="H1253" s="395"/>
      <c r="I1253" s="395"/>
      <c r="J1253" s="395"/>
      <c r="K1253" s="395"/>
      <c r="L1253" s="395"/>
      <c r="M1253" s="395"/>
      <c r="N1253" s="404" t="s">
        <v>1672</v>
      </c>
      <c r="O1253" s="395"/>
      <c r="P1253" s="395"/>
      <c r="Q1253" s="395"/>
      <c r="R1253" s="395"/>
      <c r="S1253" s="395"/>
      <c r="T1253" s="120"/>
      <c r="U1253" s="395"/>
      <c r="V1253" s="395"/>
      <c r="W1253" s="395"/>
      <c r="X1253" s="120"/>
      <c r="Y1253" s="120"/>
      <c r="Z1253" s="395"/>
      <c r="AA1253" s="395">
        <v>19044.5</v>
      </c>
      <c r="AB1253" s="116"/>
      <c r="AC1253" s="400"/>
      <c r="AD1253" s="401"/>
      <c r="AE1253" s="403" t="s">
        <v>1698</v>
      </c>
      <c r="AF1253" s="126"/>
      <c r="AG1253" s="126"/>
    </row>
    <row r="1254" spans="1:33" s="52" customFormat="1" x14ac:dyDescent="0.25">
      <c r="A1254" s="744"/>
      <c r="B1254" s="529"/>
      <c r="C1254" s="535"/>
      <c r="D1254" s="541"/>
      <c r="E1254" s="538"/>
      <c r="F1254" s="119" t="s">
        <v>537</v>
      </c>
      <c r="G1254" s="118"/>
      <c r="H1254" s="395"/>
      <c r="I1254" s="395"/>
      <c r="J1254" s="395"/>
      <c r="K1254" s="395"/>
      <c r="L1254" s="395"/>
      <c r="M1254" s="395"/>
      <c r="N1254" s="404" t="s">
        <v>1672</v>
      </c>
      <c r="O1254" s="395"/>
      <c r="P1254" s="395"/>
      <c r="Q1254" s="395"/>
      <c r="R1254" s="395"/>
      <c r="S1254" s="395"/>
      <c r="T1254" s="120"/>
      <c r="U1254" s="395">
        <v>30000.98</v>
      </c>
      <c r="V1254" s="395"/>
      <c r="W1254" s="395"/>
      <c r="X1254" s="120"/>
      <c r="Y1254" s="120"/>
      <c r="Z1254" s="395"/>
      <c r="AA1254" s="395">
        <v>30000.98</v>
      </c>
      <c r="AB1254" s="116"/>
      <c r="AC1254" s="400">
        <v>0</v>
      </c>
      <c r="AD1254" s="401"/>
      <c r="AE1254" s="403" t="s">
        <v>1699</v>
      </c>
      <c r="AF1254" s="126"/>
      <c r="AG1254" s="126"/>
    </row>
    <row r="1255" spans="1:33" s="52" customFormat="1" x14ac:dyDescent="0.25">
      <c r="A1255" s="744"/>
      <c r="B1255" s="529"/>
      <c r="C1255" s="535"/>
      <c r="D1255" s="541"/>
      <c r="E1255" s="538"/>
      <c r="F1255" s="119" t="s">
        <v>530</v>
      </c>
      <c r="G1255" s="118"/>
      <c r="H1255" s="395"/>
      <c r="I1255" s="395"/>
      <c r="J1255" s="395"/>
      <c r="K1255" s="395"/>
      <c r="L1255" s="395"/>
      <c r="M1255" s="395"/>
      <c r="N1255" s="404"/>
      <c r="O1255" s="395"/>
      <c r="P1255" s="395"/>
      <c r="Q1255" s="395"/>
      <c r="R1255" s="395"/>
      <c r="S1255" s="395"/>
      <c r="T1255" s="120"/>
      <c r="U1255" s="395">
        <v>119466.5</v>
      </c>
      <c r="V1255" s="395"/>
      <c r="W1255" s="395"/>
      <c r="X1255" s="120"/>
      <c r="Y1255" s="120"/>
      <c r="Z1255" s="395"/>
      <c r="AA1255" s="395">
        <v>119466.5</v>
      </c>
      <c r="AB1255" s="116"/>
      <c r="AC1255" s="400">
        <v>0</v>
      </c>
      <c r="AD1255" s="401"/>
      <c r="AE1255" s="403" t="s">
        <v>1699</v>
      </c>
      <c r="AF1255" s="126"/>
      <c r="AG1255" s="126"/>
    </row>
    <row r="1256" spans="1:33" s="52" customFormat="1" x14ac:dyDescent="0.25">
      <c r="A1256" s="745"/>
      <c r="B1256" s="530"/>
      <c r="C1256" s="536"/>
      <c r="D1256" s="542"/>
      <c r="E1256" s="539"/>
      <c r="F1256" s="119" t="s">
        <v>529</v>
      </c>
      <c r="G1256" s="118"/>
      <c r="H1256" s="395"/>
      <c r="I1256" s="395"/>
      <c r="J1256" s="395"/>
      <c r="K1256" s="395"/>
      <c r="L1256" s="395"/>
      <c r="M1256" s="395"/>
      <c r="N1256" s="405"/>
      <c r="O1256" s="395"/>
      <c r="P1256" s="395"/>
      <c r="Q1256" s="406"/>
      <c r="R1256" s="395"/>
      <c r="S1256" s="395"/>
      <c r="T1256" s="120">
        <v>45000</v>
      </c>
      <c r="U1256" s="395"/>
      <c r="V1256" s="395"/>
      <c r="W1256" s="395"/>
      <c r="X1256" s="120"/>
      <c r="Y1256" s="120"/>
      <c r="Z1256" s="395"/>
      <c r="AA1256" s="120">
        <v>45000</v>
      </c>
      <c r="AB1256" s="116"/>
      <c r="AC1256" s="400">
        <v>0</v>
      </c>
      <c r="AD1256" s="401"/>
      <c r="AE1256" s="403" t="s">
        <v>1699</v>
      </c>
      <c r="AF1256" s="126"/>
      <c r="AG1256" s="126"/>
    </row>
    <row r="1257" spans="1:33" s="52" customFormat="1" x14ac:dyDescent="0.25">
      <c r="A1257" s="407"/>
      <c r="B1257" s="117" t="s">
        <v>16</v>
      </c>
      <c r="C1257" s="117"/>
      <c r="D1257" s="117"/>
      <c r="E1257" s="117"/>
      <c r="F1257" s="117"/>
      <c r="G1257" s="214"/>
      <c r="H1257" s="408"/>
      <c r="I1257" s="408"/>
      <c r="J1257" s="408"/>
      <c r="K1257" s="408"/>
      <c r="L1257" s="408"/>
      <c r="M1257" s="408"/>
      <c r="N1257" s="408"/>
      <c r="O1257" s="408"/>
      <c r="P1257" s="409"/>
      <c r="Q1257" s="409"/>
      <c r="R1257" s="409"/>
      <c r="S1257" s="409"/>
      <c r="T1257" s="120"/>
      <c r="U1257" s="410"/>
      <c r="V1257" s="410"/>
      <c r="W1257" s="410"/>
      <c r="X1257" s="409"/>
      <c r="Y1257" s="409"/>
      <c r="Z1257" s="410"/>
      <c r="AA1257" s="409">
        <v>1144713.46</v>
      </c>
      <c r="AB1257" s="411"/>
      <c r="AC1257" s="400">
        <v>12</v>
      </c>
      <c r="AD1257" s="770">
        <f>SUM(AD1249:AD1256)</f>
        <v>764451.96</v>
      </c>
      <c r="AE1257" s="412"/>
      <c r="AF1257" s="126"/>
      <c r="AG1257" s="126"/>
    </row>
    <row r="1258" spans="1:33" s="54" customFormat="1" ht="15" customHeight="1" x14ac:dyDescent="0.25">
      <c r="A1258" s="513">
        <v>141</v>
      </c>
      <c r="B1258" s="510" t="s">
        <v>505</v>
      </c>
      <c r="C1258" s="516" t="s">
        <v>506</v>
      </c>
      <c r="D1258" s="522" t="s">
        <v>1183</v>
      </c>
      <c r="E1258" s="519">
        <v>1280321</v>
      </c>
      <c r="F1258" s="132" t="s">
        <v>107</v>
      </c>
      <c r="G1258" s="413"/>
      <c r="H1258" s="413"/>
      <c r="I1258" s="413"/>
      <c r="J1258" s="413"/>
      <c r="K1258" s="414"/>
      <c r="L1258" s="415"/>
      <c r="M1258" s="416"/>
      <c r="N1258" s="416"/>
      <c r="O1258" s="261">
        <v>315264</v>
      </c>
      <c r="P1258" s="261"/>
      <c r="Q1258" s="261"/>
      <c r="R1258" s="261"/>
      <c r="S1258" s="261"/>
      <c r="T1258" s="261"/>
      <c r="U1258" s="261"/>
      <c r="V1258" s="261"/>
      <c r="W1258" s="261"/>
      <c r="X1258" s="261"/>
      <c r="Y1258" s="261"/>
      <c r="Z1258" s="416"/>
      <c r="AA1258" s="261">
        <v>315264</v>
      </c>
      <c r="AB1258" s="175"/>
      <c r="AC1258" s="150"/>
      <c r="AD1258" s="151"/>
      <c r="AE1258" s="150"/>
      <c r="AF1258" s="152"/>
      <c r="AG1258" s="152"/>
    </row>
    <row r="1259" spans="1:33" s="54" customFormat="1" x14ac:dyDescent="0.25">
      <c r="A1259" s="514"/>
      <c r="B1259" s="511"/>
      <c r="C1259" s="517"/>
      <c r="D1259" s="517"/>
      <c r="E1259" s="520"/>
      <c r="F1259" s="132" t="s">
        <v>1134</v>
      </c>
      <c r="G1259" s="413"/>
      <c r="H1259" s="413"/>
      <c r="I1259" s="413"/>
      <c r="J1259" s="413"/>
      <c r="K1259" s="413"/>
      <c r="L1259" s="413"/>
      <c r="M1259" s="416"/>
      <c r="N1259" s="416"/>
      <c r="O1259" s="261">
        <v>316264</v>
      </c>
      <c r="P1259" s="261"/>
      <c r="Q1259" s="261"/>
      <c r="R1259" s="261"/>
      <c r="S1259" s="261"/>
      <c r="T1259" s="261"/>
      <c r="U1259" s="261"/>
      <c r="V1259" s="261"/>
      <c r="W1259" s="261"/>
      <c r="X1259" s="261"/>
      <c r="Y1259" s="261"/>
      <c r="Z1259" s="416"/>
      <c r="AA1259" s="261">
        <v>316264</v>
      </c>
      <c r="AB1259" s="175"/>
      <c r="AC1259" s="150"/>
      <c r="AD1259" s="151"/>
      <c r="AE1259" s="150"/>
      <c r="AF1259" s="152"/>
      <c r="AG1259" s="152"/>
    </row>
    <row r="1260" spans="1:33" s="54" customFormat="1" x14ac:dyDescent="0.25">
      <c r="A1260" s="514"/>
      <c r="B1260" s="511"/>
      <c r="C1260" s="517"/>
      <c r="D1260" s="517"/>
      <c r="E1260" s="520"/>
      <c r="F1260" s="132" t="s">
        <v>1135</v>
      </c>
      <c r="G1260" s="413"/>
      <c r="H1260" s="413"/>
      <c r="I1260" s="413"/>
      <c r="J1260" s="413"/>
      <c r="K1260" s="413"/>
      <c r="L1260" s="413"/>
      <c r="M1260" s="416"/>
      <c r="N1260" s="416"/>
      <c r="O1260" s="261"/>
      <c r="P1260" s="261"/>
      <c r="Q1260" s="261"/>
      <c r="R1260" s="261">
        <v>168141</v>
      </c>
      <c r="S1260" s="261"/>
      <c r="T1260" s="261"/>
      <c r="U1260" s="261"/>
      <c r="V1260" s="261"/>
      <c r="W1260" s="261"/>
      <c r="X1260" s="261"/>
      <c r="Y1260" s="261"/>
      <c r="Z1260" s="416"/>
      <c r="AA1260" s="261">
        <v>168141</v>
      </c>
      <c r="AB1260" s="175"/>
      <c r="AC1260" s="150"/>
      <c r="AD1260" s="151"/>
      <c r="AE1260" s="150"/>
      <c r="AF1260" s="152"/>
      <c r="AG1260" s="152"/>
    </row>
    <row r="1261" spans="1:33" s="54" customFormat="1" x14ac:dyDescent="0.25">
      <c r="A1261" s="177"/>
      <c r="B1261" s="105"/>
      <c r="C1261" s="80"/>
      <c r="D1261" s="32"/>
      <c r="E1261" s="33"/>
      <c r="F1261" s="135" t="s">
        <v>372</v>
      </c>
      <c r="G1261" s="413"/>
      <c r="H1261" s="413"/>
      <c r="I1261" s="413"/>
      <c r="J1261" s="413"/>
      <c r="K1261" s="413"/>
      <c r="L1261" s="413"/>
      <c r="M1261" s="416"/>
      <c r="N1261" s="416"/>
      <c r="O1261" s="261"/>
      <c r="P1261" s="261"/>
      <c r="Q1261" s="261"/>
      <c r="R1261" s="261"/>
      <c r="S1261" s="261"/>
      <c r="T1261" s="261"/>
      <c r="U1261" s="261"/>
      <c r="V1261" s="261">
        <v>280234</v>
      </c>
      <c r="W1261" s="261"/>
      <c r="X1261" s="261"/>
      <c r="Y1261" s="261"/>
      <c r="Z1261" s="416"/>
      <c r="AA1261" s="261">
        <v>280234</v>
      </c>
      <c r="AB1261" s="175"/>
      <c r="AC1261" s="150"/>
      <c r="AD1261" s="151"/>
      <c r="AE1261" s="150"/>
      <c r="AF1261" s="152"/>
      <c r="AG1261" s="152"/>
    </row>
    <row r="1262" spans="1:33" s="54" customFormat="1" x14ac:dyDescent="0.25">
      <c r="A1262" s="177"/>
      <c r="B1262" s="105"/>
      <c r="C1262" s="80"/>
      <c r="D1262" s="32"/>
      <c r="E1262" s="33"/>
      <c r="F1262" s="135" t="s">
        <v>1304</v>
      </c>
      <c r="G1262" s="413"/>
      <c r="H1262" s="413"/>
      <c r="I1262" s="413"/>
      <c r="J1262" s="413"/>
      <c r="K1262" s="413"/>
      <c r="L1262" s="413"/>
      <c r="M1262" s="416"/>
      <c r="N1262" s="416"/>
      <c r="O1262" s="261"/>
      <c r="P1262" s="261"/>
      <c r="Q1262" s="261"/>
      <c r="R1262" s="261"/>
      <c r="S1262" s="261"/>
      <c r="T1262" s="261"/>
      <c r="U1262" s="261"/>
      <c r="V1262" s="261"/>
      <c r="W1262" s="261"/>
      <c r="X1262" s="261"/>
      <c r="Y1262" s="261">
        <v>16000</v>
      </c>
      <c r="Z1262" s="416"/>
      <c r="AA1262" s="261">
        <v>16000</v>
      </c>
      <c r="AB1262" s="175"/>
      <c r="AC1262" s="150"/>
      <c r="AD1262" s="151"/>
      <c r="AE1262" s="150"/>
      <c r="AF1262" s="152"/>
      <c r="AG1262" s="152"/>
    </row>
    <row r="1263" spans="1:33" s="52" customFormat="1" x14ac:dyDescent="0.25">
      <c r="A1263" s="179"/>
      <c r="B1263" s="180" t="s">
        <v>16</v>
      </c>
      <c r="C1263" s="23"/>
      <c r="D1263" s="25"/>
      <c r="E1263" s="25"/>
      <c r="F1263" s="184"/>
      <c r="G1263" s="143"/>
      <c r="H1263" s="143"/>
      <c r="I1263" s="143"/>
      <c r="J1263" s="143"/>
      <c r="K1263" s="143"/>
      <c r="L1263" s="143"/>
      <c r="M1263" s="143"/>
      <c r="N1263" s="143"/>
      <c r="O1263" s="143"/>
      <c r="P1263" s="143"/>
      <c r="Q1263" s="143"/>
      <c r="R1263" s="143"/>
      <c r="S1263" s="143"/>
      <c r="T1263" s="143"/>
      <c r="U1263" s="143"/>
      <c r="V1263" s="143"/>
      <c r="W1263" s="143"/>
      <c r="X1263" s="143"/>
      <c r="Y1263" s="143"/>
      <c r="Z1263" s="143"/>
      <c r="AA1263" s="144">
        <f>AA1258+AA1259+AA1260+AA1261+AA1262</f>
        <v>1095903</v>
      </c>
      <c r="AB1263" s="145">
        <f>AA1263/E1258</f>
        <v>0.85595956014155827</v>
      </c>
      <c r="AC1263" s="136"/>
      <c r="AD1263" s="137"/>
      <c r="AE1263" s="136"/>
      <c r="AF1263" s="126"/>
      <c r="AG1263" s="126"/>
    </row>
    <row r="1264" spans="1:33" s="52" customFormat="1" ht="15" customHeight="1" x14ac:dyDescent="0.25">
      <c r="A1264" s="513">
        <v>142</v>
      </c>
      <c r="B1264" s="510" t="s">
        <v>508</v>
      </c>
      <c r="C1264" s="516" t="s">
        <v>506</v>
      </c>
      <c r="D1264" s="522" t="s">
        <v>867</v>
      </c>
      <c r="E1264" s="519">
        <v>1008252</v>
      </c>
      <c r="F1264" s="132" t="s">
        <v>507</v>
      </c>
      <c r="G1264" s="79"/>
      <c r="H1264" s="79"/>
      <c r="I1264" s="79"/>
      <c r="J1264" s="79"/>
      <c r="K1264" s="79"/>
      <c r="L1264" s="79"/>
      <c r="M1264" s="79"/>
      <c r="N1264" s="79">
        <v>173951</v>
      </c>
      <c r="O1264" s="79"/>
      <c r="P1264" s="79"/>
      <c r="Q1264" s="79"/>
      <c r="R1264" s="79"/>
      <c r="S1264" s="79"/>
      <c r="T1264" s="79"/>
      <c r="U1264" s="79"/>
      <c r="V1264" s="79"/>
      <c r="W1264" s="79"/>
      <c r="X1264" s="79"/>
      <c r="Y1264" s="79"/>
      <c r="Z1264" s="79"/>
      <c r="AA1264" s="261">
        <f>G1264+H1264+I1264+J1264+K1264+L1264+M1264+N1264</f>
        <v>173951</v>
      </c>
      <c r="AB1264" s="175"/>
      <c r="AC1264" s="136"/>
      <c r="AD1264" s="137"/>
      <c r="AE1264" s="136"/>
      <c r="AF1264" s="126"/>
      <c r="AG1264" s="126"/>
    </row>
    <row r="1265" spans="1:33" s="52" customFormat="1" x14ac:dyDescent="0.25">
      <c r="A1265" s="514"/>
      <c r="B1265" s="511"/>
      <c r="C1265" s="517"/>
      <c r="D1265" s="517"/>
      <c r="E1265" s="520"/>
      <c r="F1265" s="132" t="s">
        <v>509</v>
      </c>
      <c r="G1265" s="79"/>
      <c r="H1265" s="79"/>
      <c r="I1265" s="79"/>
      <c r="J1265" s="79"/>
      <c r="K1265" s="79"/>
      <c r="L1265" s="79"/>
      <c r="M1265" s="79"/>
      <c r="N1265" s="79">
        <v>441293</v>
      </c>
      <c r="O1265" s="79"/>
      <c r="P1265" s="79"/>
      <c r="Q1265" s="79"/>
      <c r="R1265" s="79"/>
      <c r="S1265" s="79"/>
      <c r="T1265" s="79"/>
      <c r="U1265" s="79"/>
      <c r="V1265" s="79"/>
      <c r="W1265" s="79"/>
      <c r="X1265" s="79"/>
      <c r="Y1265" s="79"/>
      <c r="Z1265" s="79"/>
      <c r="AA1265" s="261">
        <f t="shared" ref="AA1265:AA1266" si="21">G1265+H1265+I1265+J1265+K1265+L1265+M1265+N1265</f>
        <v>441293</v>
      </c>
      <c r="AB1265" s="175"/>
      <c r="AC1265" s="136"/>
      <c r="AD1265" s="137"/>
      <c r="AE1265" s="136"/>
      <c r="AF1265" s="126"/>
      <c r="AG1265" s="126"/>
    </row>
    <row r="1266" spans="1:33" s="52" customFormat="1" x14ac:dyDescent="0.25">
      <c r="A1266" s="514"/>
      <c r="B1266" s="511"/>
      <c r="C1266" s="517"/>
      <c r="D1266" s="517"/>
      <c r="E1266" s="520"/>
      <c r="F1266" s="132" t="s">
        <v>510</v>
      </c>
      <c r="G1266" s="79"/>
      <c r="H1266" s="79"/>
      <c r="I1266" s="79"/>
      <c r="J1266" s="79"/>
      <c r="K1266" s="79"/>
      <c r="L1266" s="79"/>
      <c r="M1266" s="79"/>
      <c r="N1266" s="79">
        <v>184823</v>
      </c>
      <c r="O1266" s="79"/>
      <c r="P1266" s="79"/>
      <c r="Q1266" s="79"/>
      <c r="R1266" s="79"/>
      <c r="S1266" s="79"/>
      <c r="T1266" s="79"/>
      <c r="U1266" s="79"/>
      <c r="V1266" s="79"/>
      <c r="W1266" s="79"/>
      <c r="X1266" s="79"/>
      <c r="Y1266" s="79"/>
      <c r="Z1266" s="79"/>
      <c r="AA1266" s="261">
        <f t="shared" si="21"/>
        <v>184823</v>
      </c>
      <c r="AB1266" s="175"/>
      <c r="AC1266" s="136"/>
      <c r="AD1266" s="137"/>
      <c r="AE1266" s="136"/>
      <c r="AF1266" s="126"/>
      <c r="AG1266" s="126"/>
    </row>
    <row r="1267" spans="1:33" s="52" customFormat="1" x14ac:dyDescent="0.25">
      <c r="A1267" s="515"/>
      <c r="B1267" s="512"/>
      <c r="C1267" s="518"/>
      <c r="D1267" s="518"/>
      <c r="E1267" s="521"/>
      <c r="F1267" s="132" t="s">
        <v>1305</v>
      </c>
      <c r="G1267" s="79"/>
      <c r="H1267" s="79"/>
      <c r="I1267" s="79"/>
      <c r="J1267" s="79"/>
      <c r="K1267" s="79"/>
      <c r="L1267" s="79"/>
      <c r="M1267" s="79"/>
      <c r="N1267" s="79"/>
      <c r="O1267" s="79"/>
      <c r="P1267" s="79"/>
      <c r="Q1267" s="79"/>
      <c r="R1267" s="79"/>
      <c r="S1267" s="79"/>
      <c r="T1267" s="79"/>
      <c r="U1267" s="79"/>
      <c r="V1267" s="79"/>
      <c r="W1267" s="79"/>
      <c r="X1267" s="79"/>
      <c r="Y1267" s="79">
        <v>65232</v>
      </c>
      <c r="Z1267" s="79"/>
      <c r="AA1267" s="261">
        <v>65232</v>
      </c>
      <c r="AB1267" s="175"/>
      <c r="AC1267" s="136"/>
      <c r="AD1267" s="137"/>
      <c r="AE1267" s="136"/>
      <c r="AF1267" s="126"/>
      <c r="AG1267" s="126"/>
    </row>
    <row r="1268" spans="1:33" s="52" customFormat="1" x14ac:dyDescent="0.25">
      <c r="A1268" s="177"/>
      <c r="B1268" s="105"/>
      <c r="C1268" s="80"/>
      <c r="D1268" s="32"/>
      <c r="E1268" s="33"/>
      <c r="F1268" s="135" t="s">
        <v>1306</v>
      </c>
      <c r="G1268" s="79"/>
      <c r="H1268" s="79"/>
      <c r="I1268" s="79"/>
      <c r="J1268" s="79"/>
      <c r="K1268" s="79"/>
      <c r="L1268" s="79"/>
      <c r="M1268" s="79"/>
      <c r="N1268" s="79"/>
      <c r="O1268" s="79"/>
      <c r="P1268" s="79"/>
      <c r="Q1268" s="79"/>
      <c r="R1268" s="79"/>
      <c r="S1268" s="79"/>
      <c r="T1268" s="79"/>
      <c r="U1268" s="79"/>
      <c r="V1268" s="79"/>
      <c r="W1268" s="79"/>
      <c r="X1268" s="79"/>
      <c r="Y1268" s="79">
        <v>54360</v>
      </c>
      <c r="Z1268" s="79"/>
      <c r="AA1268" s="261">
        <v>54360</v>
      </c>
      <c r="AB1268" s="175"/>
      <c r="AC1268" s="136"/>
      <c r="AD1268" s="137"/>
      <c r="AE1268" s="136"/>
      <c r="AF1268" s="126"/>
      <c r="AG1268" s="126"/>
    </row>
    <row r="1269" spans="1:33" s="52" customFormat="1" x14ac:dyDescent="0.25">
      <c r="A1269" s="177"/>
      <c r="B1269" s="105"/>
      <c r="C1269" s="80"/>
      <c r="D1269" s="32"/>
      <c r="E1269" s="33"/>
      <c r="F1269" s="135" t="s">
        <v>511</v>
      </c>
      <c r="G1269" s="79"/>
      <c r="H1269" s="79"/>
      <c r="I1269" s="79"/>
      <c r="J1269" s="79"/>
      <c r="K1269" s="79"/>
      <c r="L1269" s="79"/>
      <c r="M1269" s="79"/>
      <c r="N1269" s="79"/>
      <c r="O1269" s="79"/>
      <c r="P1269" s="79"/>
      <c r="Q1269" s="79"/>
      <c r="R1269" s="79"/>
      <c r="S1269" s="79"/>
      <c r="T1269" s="79"/>
      <c r="U1269" s="79"/>
      <c r="V1269" s="79">
        <v>54360</v>
      </c>
      <c r="W1269" s="79"/>
      <c r="X1269" s="79"/>
      <c r="Y1269" s="79"/>
      <c r="Z1269" s="79"/>
      <c r="AA1269" s="261">
        <v>54360</v>
      </c>
      <c r="AB1269" s="175"/>
      <c r="AC1269" s="136"/>
      <c r="AD1269" s="137"/>
      <c r="AE1269" s="136"/>
      <c r="AF1269" s="126"/>
      <c r="AG1269" s="126"/>
    </row>
    <row r="1270" spans="1:33" s="52" customFormat="1" x14ac:dyDescent="0.25">
      <c r="A1270" s="177"/>
      <c r="B1270" s="105"/>
      <c r="C1270" s="80"/>
      <c r="D1270" s="32"/>
      <c r="E1270" s="33"/>
      <c r="F1270" s="135" t="s">
        <v>1307</v>
      </c>
      <c r="G1270" s="79"/>
      <c r="H1270" s="79"/>
      <c r="I1270" s="79"/>
      <c r="J1270" s="79"/>
      <c r="K1270" s="79"/>
      <c r="L1270" s="79"/>
      <c r="M1270" s="79"/>
      <c r="N1270" s="79"/>
      <c r="O1270" s="79"/>
      <c r="P1270" s="79"/>
      <c r="Q1270" s="79"/>
      <c r="R1270" s="79"/>
      <c r="S1270" s="79"/>
      <c r="T1270" s="79"/>
      <c r="U1270" s="79"/>
      <c r="V1270" s="79">
        <v>32616</v>
      </c>
      <c r="W1270" s="79"/>
      <c r="X1270" s="79"/>
      <c r="Y1270" s="79"/>
      <c r="Z1270" s="79"/>
      <c r="AA1270" s="261">
        <v>32616</v>
      </c>
      <c r="AB1270" s="175"/>
      <c r="AC1270" s="136"/>
      <c r="AD1270" s="137"/>
      <c r="AE1270" s="136"/>
      <c r="AF1270" s="126"/>
      <c r="AG1270" s="126"/>
    </row>
    <row r="1271" spans="1:33" s="52" customFormat="1" x14ac:dyDescent="0.25">
      <c r="A1271" s="181"/>
      <c r="B1271" s="182" t="s">
        <v>16</v>
      </c>
      <c r="C1271" s="183"/>
      <c r="D1271" s="82"/>
      <c r="E1271" s="82"/>
      <c r="F1271" s="184"/>
      <c r="G1271" s="143"/>
      <c r="H1271" s="143"/>
      <c r="I1271" s="143"/>
      <c r="J1271" s="143"/>
      <c r="K1271" s="143"/>
      <c r="L1271" s="143"/>
      <c r="M1271" s="143"/>
      <c r="N1271" s="143"/>
      <c r="O1271" s="143"/>
      <c r="P1271" s="143"/>
      <c r="Q1271" s="143"/>
      <c r="R1271" s="143"/>
      <c r="S1271" s="143"/>
      <c r="T1271" s="143"/>
      <c r="U1271" s="143"/>
      <c r="V1271" s="143"/>
      <c r="W1271" s="143"/>
      <c r="X1271" s="143"/>
      <c r="Y1271" s="143"/>
      <c r="Z1271" s="143"/>
      <c r="AA1271" s="144">
        <f>SUM(AA1264:AA1270)</f>
        <v>1006635</v>
      </c>
      <c r="AB1271" s="145">
        <f>AA1271/E1264</f>
        <v>0.99839623427476465</v>
      </c>
      <c r="AC1271" s="136"/>
      <c r="AD1271" s="137"/>
      <c r="AE1271" s="136"/>
      <c r="AF1271" s="126"/>
      <c r="AG1271" s="126"/>
    </row>
    <row r="1272" spans="1:33" s="52" customFormat="1" ht="15" customHeight="1" x14ac:dyDescent="0.25">
      <c r="A1272" s="573">
        <v>143</v>
      </c>
      <c r="B1272" s="616" t="s">
        <v>512</v>
      </c>
      <c r="C1272" s="612" t="s">
        <v>506</v>
      </c>
      <c r="D1272" s="545" t="s">
        <v>1182</v>
      </c>
      <c r="E1272" s="648">
        <v>464514</v>
      </c>
      <c r="F1272" s="79" t="s">
        <v>1136</v>
      </c>
      <c r="G1272" s="79"/>
      <c r="H1272" s="79"/>
      <c r="I1272" s="79"/>
      <c r="J1272" s="79"/>
      <c r="K1272" s="79"/>
      <c r="L1272" s="79"/>
      <c r="M1272" s="79"/>
      <c r="N1272" s="79"/>
      <c r="O1272" s="79"/>
      <c r="P1272" s="79"/>
      <c r="Q1272" s="79"/>
      <c r="R1272" s="79"/>
      <c r="S1272" s="79"/>
      <c r="T1272" s="79"/>
      <c r="U1272" s="79">
        <v>127014</v>
      </c>
      <c r="V1272" s="79"/>
      <c r="W1272" s="79"/>
      <c r="X1272" s="79"/>
      <c r="Y1272" s="79"/>
      <c r="Z1272" s="79"/>
      <c r="AA1272" s="79">
        <v>127014</v>
      </c>
      <c r="AB1272" s="175" t="s">
        <v>771</v>
      </c>
      <c r="AC1272" s="136"/>
      <c r="AD1272" s="137"/>
      <c r="AE1272" s="136"/>
      <c r="AF1272" s="126"/>
      <c r="AG1272" s="126"/>
    </row>
    <row r="1273" spans="1:33" s="52" customFormat="1" x14ac:dyDescent="0.25">
      <c r="A1273" s="573"/>
      <c r="B1273" s="616"/>
      <c r="C1273" s="612"/>
      <c r="D1273" s="612"/>
      <c r="E1273" s="648"/>
      <c r="F1273" s="79" t="s">
        <v>1308</v>
      </c>
      <c r="G1273" s="79"/>
      <c r="H1273" s="79"/>
      <c r="I1273" s="79"/>
      <c r="J1273" s="79"/>
      <c r="K1273" s="79"/>
      <c r="L1273" s="79"/>
      <c r="M1273" s="79"/>
      <c r="N1273" s="79"/>
      <c r="O1273" s="79"/>
      <c r="P1273" s="79"/>
      <c r="Q1273" s="79">
        <v>75000</v>
      </c>
      <c r="R1273" s="79"/>
      <c r="S1273" s="79"/>
      <c r="T1273" s="79"/>
      <c r="U1273" s="79"/>
      <c r="V1273" s="79"/>
      <c r="W1273" s="79"/>
      <c r="X1273" s="79"/>
      <c r="Y1273" s="79"/>
      <c r="Z1273" s="79"/>
      <c r="AA1273" s="261">
        <v>75000</v>
      </c>
      <c r="AB1273" s="175"/>
      <c r="AC1273" s="136"/>
      <c r="AD1273" s="137"/>
      <c r="AE1273" s="136"/>
      <c r="AF1273" s="126"/>
      <c r="AG1273" s="126"/>
    </row>
    <row r="1274" spans="1:33" s="52" customFormat="1" x14ac:dyDescent="0.25">
      <c r="A1274" s="291"/>
      <c r="B1274" s="105"/>
      <c r="C1274" s="80"/>
      <c r="D1274" s="32"/>
      <c r="E1274" s="33"/>
      <c r="F1274" s="83" t="s">
        <v>1309</v>
      </c>
      <c r="G1274" s="79"/>
      <c r="H1274" s="79"/>
      <c r="I1274" s="79"/>
      <c r="J1274" s="79"/>
      <c r="K1274" s="79"/>
      <c r="L1274" s="79"/>
      <c r="M1274" s="79"/>
      <c r="N1274" s="79"/>
      <c r="O1274" s="79"/>
      <c r="P1274" s="79"/>
      <c r="Q1274" s="79">
        <v>140000</v>
      </c>
      <c r="R1274" s="79"/>
      <c r="S1274" s="79"/>
      <c r="T1274" s="79"/>
      <c r="U1274" s="79"/>
      <c r="V1274" s="79"/>
      <c r="W1274" s="79"/>
      <c r="X1274" s="79"/>
      <c r="Y1274" s="79"/>
      <c r="Z1274" s="79"/>
      <c r="AA1274" s="261">
        <v>140000</v>
      </c>
      <c r="AB1274" s="175"/>
      <c r="AC1274" s="136"/>
      <c r="AD1274" s="137"/>
      <c r="AE1274" s="136"/>
      <c r="AF1274" s="126"/>
      <c r="AG1274" s="126"/>
    </row>
    <row r="1275" spans="1:33" s="52" customFormat="1" x14ac:dyDescent="0.25">
      <c r="A1275" s="291"/>
      <c r="B1275" s="105"/>
      <c r="C1275" s="80"/>
      <c r="D1275" s="32"/>
      <c r="E1275" s="33"/>
      <c r="F1275" s="83" t="s">
        <v>1137</v>
      </c>
      <c r="G1275" s="79"/>
      <c r="H1275" s="79"/>
      <c r="I1275" s="79"/>
      <c r="J1275" s="79"/>
      <c r="K1275" s="79"/>
      <c r="L1275" s="79"/>
      <c r="M1275" s="79"/>
      <c r="N1275" s="79"/>
      <c r="O1275" s="79"/>
      <c r="P1275" s="79"/>
      <c r="Q1275" s="79"/>
      <c r="R1275" s="79"/>
      <c r="S1275" s="79"/>
      <c r="T1275" s="79"/>
      <c r="U1275" s="79">
        <v>75000</v>
      </c>
      <c r="V1275" s="79"/>
      <c r="W1275" s="79"/>
      <c r="X1275" s="79"/>
      <c r="Y1275" s="79"/>
      <c r="Z1275" s="79"/>
      <c r="AA1275" s="261">
        <v>75000</v>
      </c>
      <c r="AB1275" s="175"/>
      <c r="AC1275" s="136"/>
      <c r="AD1275" s="137"/>
      <c r="AE1275" s="136"/>
      <c r="AF1275" s="126"/>
      <c r="AG1275" s="126"/>
    </row>
    <row r="1276" spans="1:33" s="52" customFormat="1" x14ac:dyDescent="0.25">
      <c r="A1276" s="291"/>
      <c r="B1276" s="105"/>
      <c r="C1276" s="80"/>
      <c r="D1276" s="32"/>
      <c r="E1276" s="33"/>
      <c r="F1276" s="83" t="s">
        <v>1310</v>
      </c>
      <c r="G1276" s="79"/>
      <c r="H1276" s="79"/>
      <c r="I1276" s="79"/>
      <c r="J1276" s="79"/>
      <c r="K1276" s="79"/>
      <c r="L1276" s="79"/>
      <c r="M1276" s="79"/>
      <c r="N1276" s="79"/>
      <c r="O1276" s="79"/>
      <c r="P1276" s="79"/>
      <c r="Q1276" s="79"/>
      <c r="R1276" s="79"/>
      <c r="S1276" s="79"/>
      <c r="T1276" s="79"/>
      <c r="U1276" s="79"/>
      <c r="V1276" s="79"/>
      <c r="W1276" s="79">
        <v>24000</v>
      </c>
      <c r="X1276" s="79"/>
      <c r="Y1276" s="79"/>
      <c r="Z1276" s="79"/>
      <c r="AA1276" s="261">
        <v>24000</v>
      </c>
      <c r="AB1276" s="175"/>
      <c r="AC1276" s="136"/>
      <c r="AD1276" s="137"/>
      <c r="AE1276" s="136"/>
      <c r="AF1276" s="126"/>
      <c r="AG1276" s="126"/>
    </row>
    <row r="1277" spans="1:33" s="52" customFormat="1" x14ac:dyDescent="0.25">
      <c r="A1277" s="291"/>
      <c r="B1277" s="105"/>
      <c r="C1277" s="80"/>
      <c r="D1277" s="32"/>
      <c r="E1277" s="33"/>
      <c r="F1277" s="83" t="s">
        <v>1311</v>
      </c>
      <c r="G1277" s="79"/>
      <c r="H1277" s="79"/>
      <c r="I1277" s="79"/>
      <c r="J1277" s="79"/>
      <c r="K1277" s="79"/>
      <c r="L1277" s="79"/>
      <c r="M1277" s="79"/>
      <c r="N1277" s="79"/>
      <c r="O1277" s="79"/>
      <c r="P1277" s="79"/>
      <c r="Q1277" s="79"/>
      <c r="R1277" s="79"/>
      <c r="S1277" s="79"/>
      <c r="T1277" s="79"/>
      <c r="U1277" s="79"/>
      <c r="V1277" s="79"/>
      <c r="W1277" s="79"/>
      <c r="X1277" s="79"/>
      <c r="Y1277" s="79">
        <v>23500</v>
      </c>
      <c r="Z1277" s="79"/>
      <c r="AA1277" s="261">
        <v>23500</v>
      </c>
      <c r="AB1277" s="175"/>
      <c r="AC1277" s="136"/>
      <c r="AD1277" s="137"/>
      <c r="AE1277" s="136"/>
      <c r="AF1277" s="126"/>
      <c r="AG1277" s="126"/>
    </row>
    <row r="1278" spans="1:33" s="52" customFormat="1" x14ac:dyDescent="0.25">
      <c r="A1278" s="181"/>
      <c r="B1278" s="182" t="s">
        <v>16</v>
      </c>
      <c r="C1278" s="183"/>
      <c r="D1278" s="82"/>
      <c r="E1278" s="82"/>
      <c r="F1278" s="184"/>
      <c r="G1278" s="143"/>
      <c r="H1278" s="143"/>
      <c r="I1278" s="143"/>
      <c r="J1278" s="143"/>
      <c r="K1278" s="143"/>
      <c r="L1278" s="143"/>
      <c r="M1278" s="143"/>
      <c r="N1278" s="143"/>
      <c r="O1278" s="143"/>
      <c r="P1278" s="143"/>
      <c r="Q1278" s="143"/>
      <c r="R1278" s="143"/>
      <c r="S1278" s="143"/>
      <c r="T1278" s="143"/>
      <c r="U1278" s="143"/>
      <c r="V1278" s="143"/>
      <c r="W1278" s="143"/>
      <c r="X1278" s="143"/>
      <c r="Y1278" s="143"/>
      <c r="Z1278" s="143"/>
      <c r="AA1278" s="144">
        <f>SUM(AA1272:AA1277)</f>
        <v>464514</v>
      </c>
      <c r="AB1278" s="145">
        <f>AA1278/E1272</f>
        <v>1</v>
      </c>
      <c r="AC1278" s="136"/>
      <c r="AD1278" s="137"/>
      <c r="AE1278" s="136"/>
      <c r="AF1278" s="126"/>
      <c r="AG1278" s="126"/>
    </row>
    <row r="1279" spans="1:33" s="52" customFormat="1" ht="15" customHeight="1" x14ac:dyDescent="0.25">
      <c r="A1279" s="607">
        <v>144</v>
      </c>
      <c r="B1279" s="510" t="s">
        <v>513</v>
      </c>
      <c r="C1279" s="516" t="s">
        <v>506</v>
      </c>
      <c r="D1279" s="510" t="s">
        <v>1075</v>
      </c>
      <c r="E1279" s="519">
        <v>1012772</v>
      </c>
      <c r="F1279" s="132" t="s">
        <v>468</v>
      </c>
      <c r="G1279" s="79"/>
      <c r="H1279" s="79"/>
      <c r="I1279" s="79"/>
      <c r="J1279" s="79"/>
      <c r="K1279" s="79"/>
      <c r="L1279" s="79"/>
      <c r="M1279" s="79"/>
      <c r="N1279" s="79">
        <v>210000</v>
      </c>
      <c r="O1279" s="79"/>
      <c r="P1279" s="79"/>
      <c r="Q1279" s="79"/>
      <c r="R1279" s="79"/>
      <c r="S1279" s="79"/>
      <c r="T1279" s="79"/>
      <c r="U1279" s="79"/>
      <c r="V1279" s="79"/>
      <c r="W1279" s="79"/>
      <c r="X1279" s="79"/>
      <c r="Y1279" s="79"/>
      <c r="Z1279" s="79"/>
      <c r="AA1279" s="261">
        <v>210000</v>
      </c>
      <c r="AB1279" s="175"/>
      <c r="AC1279" s="136"/>
      <c r="AD1279" s="137"/>
      <c r="AE1279" s="136"/>
      <c r="AF1279" s="126"/>
      <c r="AG1279" s="126"/>
    </row>
    <row r="1280" spans="1:33" s="52" customFormat="1" x14ac:dyDescent="0.25">
      <c r="A1280" s="608"/>
      <c r="B1280" s="511"/>
      <c r="C1280" s="517"/>
      <c r="D1280" s="511"/>
      <c r="E1280" s="520"/>
      <c r="F1280" s="132" t="s">
        <v>307</v>
      </c>
      <c r="G1280" s="79"/>
      <c r="H1280" s="79"/>
      <c r="I1280" s="79"/>
      <c r="J1280" s="79"/>
      <c r="K1280" s="79"/>
      <c r="L1280" s="79"/>
      <c r="M1280" s="79"/>
      <c r="N1280" s="79">
        <v>284020</v>
      </c>
      <c r="O1280" s="79"/>
      <c r="P1280" s="79"/>
      <c r="Q1280" s="79"/>
      <c r="R1280" s="79"/>
      <c r="S1280" s="79"/>
      <c r="T1280" s="79"/>
      <c r="U1280" s="79"/>
      <c r="V1280" s="79"/>
      <c r="W1280" s="79"/>
      <c r="X1280" s="79"/>
      <c r="Y1280" s="79"/>
      <c r="Z1280" s="79"/>
      <c r="AA1280" s="261">
        <v>284020</v>
      </c>
      <c r="AB1280" s="175"/>
      <c r="AC1280" s="136"/>
      <c r="AD1280" s="137"/>
      <c r="AE1280" s="136"/>
      <c r="AF1280" s="126"/>
      <c r="AG1280" s="126"/>
    </row>
    <row r="1281" spans="1:33" s="52" customFormat="1" x14ac:dyDescent="0.25">
      <c r="A1281" s="608"/>
      <c r="B1281" s="511"/>
      <c r="C1281" s="517"/>
      <c r="D1281" s="511"/>
      <c r="E1281" s="520"/>
      <c r="F1281" s="132" t="s">
        <v>231</v>
      </c>
      <c r="G1281" s="79"/>
      <c r="H1281" s="79"/>
      <c r="I1281" s="79">
        <v>185692</v>
      </c>
      <c r="J1281" s="79"/>
      <c r="K1281" s="79"/>
      <c r="L1281" s="79"/>
      <c r="M1281" s="79"/>
      <c r="N1281" s="79">
        <v>309717</v>
      </c>
      <c r="O1281" s="79"/>
      <c r="P1281" s="79"/>
      <c r="Q1281" s="79"/>
      <c r="R1281" s="79"/>
      <c r="S1281" s="79"/>
      <c r="T1281" s="79"/>
      <c r="U1281" s="79"/>
      <c r="V1281" s="79"/>
      <c r="W1281" s="79"/>
      <c r="X1281" s="79"/>
      <c r="Y1281" s="79"/>
      <c r="Z1281" s="79"/>
      <c r="AA1281" s="261">
        <v>309717</v>
      </c>
      <c r="AB1281" s="175"/>
      <c r="AC1281" s="136">
        <v>3</v>
      </c>
      <c r="AD1281" s="137">
        <v>181028</v>
      </c>
      <c r="AE1281" s="136"/>
      <c r="AF1281" s="126"/>
      <c r="AG1281" s="126"/>
    </row>
    <row r="1282" spans="1:33" s="52" customFormat="1" x14ac:dyDescent="0.25">
      <c r="A1282" s="608"/>
      <c r="B1282" s="511"/>
      <c r="C1282" s="517"/>
      <c r="D1282" s="511"/>
      <c r="E1282" s="520"/>
      <c r="F1282" s="132" t="s">
        <v>308</v>
      </c>
      <c r="G1282" s="79"/>
      <c r="H1282" s="79"/>
      <c r="I1282" s="79"/>
      <c r="J1282" s="79"/>
      <c r="K1282" s="79"/>
      <c r="L1282" s="79"/>
      <c r="M1282" s="79"/>
      <c r="N1282" s="79"/>
      <c r="O1282" s="79"/>
      <c r="P1282" s="79"/>
      <c r="Q1282" s="79"/>
      <c r="R1282" s="79"/>
      <c r="S1282" s="79">
        <v>54619</v>
      </c>
      <c r="T1282" s="79"/>
      <c r="U1282" s="79"/>
      <c r="V1282" s="79"/>
      <c r="W1282" s="79"/>
      <c r="X1282" s="79"/>
      <c r="Y1282" s="79"/>
      <c r="Z1282" s="79"/>
      <c r="AA1282" s="79">
        <v>54619</v>
      </c>
      <c r="AB1282" s="175"/>
      <c r="AC1282" s="136"/>
      <c r="AD1282" s="137"/>
      <c r="AE1282" s="136"/>
      <c r="AF1282" s="126"/>
      <c r="AG1282" s="126"/>
    </row>
    <row r="1283" spans="1:33" s="52" customFormat="1" x14ac:dyDescent="0.25">
      <c r="A1283" s="417"/>
      <c r="B1283" s="105"/>
      <c r="C1283" s="80"/>
      <c r="D1283" s="418"/>
      <c r="E1283" s="33"/>
      <c r="F1283" s="135" t="s">
        <v>226</v>
      </c>
      <c r="G1283" s="79"/>
      <c r="H1283" s="79"/>
      <c r="I1283" s="79"/>
      <c r="J1283" s="79"/>
      <c r="K1283" s="79"/>
      <c r="L1283" s="79"/>
      <c r="M1283" s="79"/>
      <c r="N1283" s="79"/>
      <c r="O1283" s="79"/>
      <c r="P1283" s="79"/>
      <c r="Q1283" s="79"/>
      <c r="R1283" s="79"/>
      <c r="S1283" s="79"/>
      <c r="T1283" s="79"/>
      <c r="U1283" s="79"/>
      <c r="V1283" s="79"/>
      <c r="W1283" s="79"/>
      <c r="X1283" s="79"/>
      <c r="Y1283" s="79">
        <v>15543</v>
      </c>
      <c r="Z1283" s="79"/>
      <c r="AA1283" s="79">
        <v>15543</v>
      </c>
      <c r="AB1283" s="175"/>
      <c r="AC1283" s="136"/>
      <c r="AD1283" s="137"/>
      <c r="AE1283" s="136"/>
      <c r="AF1283" s="126"/>
      <c r="AG1283" s="126"/>
    </row>
    <row r="1284" spans="1:33" s="52" customFormat="1" x14ac:dyDescent="0.25">
      <c r="A1284" s="417"/>
      <c r="B1284" s="105"/>
      <c r="C1284" s="80"/>
      <c r="D1284" s="418"/>
      <c r="E1284" s="33"/>
      <c r="F1284" s="135" t="s">
        <v>470</v>
      </c>
      <c r="G1284" s="79"/>
      <c r="H1284" s="79"/>
      <c r="I1284" s="79"/>
      <c r="J1284" s="79"/>
      <c r="K1284" s="79"/>
      <c r="L1284" s="79"/>
      <c r="M1284" s="79"/>
      <c r="N1284" s="79"/>
      <c r="O1284" s="79"/>
      <c r="P1284" s="79"/>
      <c r="Q1284" s="79"/>
      <c r="R1284" s="79"/>
      <c r="S1284" s="79"/>
      <c r="T1284" s="79"/>
      <c r="U1284" s="79"/>
      <c r="V1284" s="79">
        <v>87392</v>
      </c>
      <c r="W1284" s="79"/>
      <c r="X1284" s="79"/>
      <c r="Y1284" s="79"/>
      <c r="Z1284" s="79"/>
      <c r="AA1284" s="79">
        <v>87392</v>
      </c>
      <c r="AB1284" s="175"/>
      <c r="AC1284" s="136"/>
      <c r="AD1284" s="137"/>
      <c r="AE1284" s="136"/>
      <c r="AF1284" s="126"/>
      <c r="AG1284" s="126"/>
    </row>
    <row r="1285" spans="1:33" s="52" customFormat="1" x14ac:dyDescent="0.25">
      <c r="A1285" s="417"/>
      <c r="B1285" s="105"/>
      <c r="C1285" s="80"/>
      <c r="D1285" s="418"/>
      <c r="E1285" s="33"/>
      <c r="F1285" s="135" t="s">
        <v>465</v>
      </c>
      <c r="G1285" s="79"/>
      <c r="H1285" s="79"/>
      <c r="I1285" s="79"/>
      <c r="J1285" s="79"/>
      <c r="K1285" s="79"/>
      <c r="L1285" s="79"/>
      <c r="M1285" s="79"/>
      <c r="N1285" s="79"/>
      <c r="O1285" s="79"/>
      <c r="P1285" s="79"/>
      <c r="Q1285" s="79"/>
      <c r="R1285" s="79"/>
      <c r="S1285" s="79"/>
      <c r="T1285" s="79"/>
      <c r="U1285" s="79"/>
      <c r="V1285" s="79">
        <v>51480</v>
      </c>
      <c r="W1285" s="79"/>
      <c r="X1285" s="79"/>
      <c r="Y1285" s="79"/>
      <c r="Z1285" s="79"/>
      <c r="AA1285" s="79">
        <v>51480</v>
      </c>
      <c r="AB1285" s="175"/>
      <c r="AC1285" s="136"/>
      <c r="AD1285" s="137"/>
      <c r="AE1285" s="136"/>
      <c r="AF1285" s="126"/>
      <c r="AG1285" s="126"/>
    </row>
    <row r="1286" spans="1:33" s="52" customFormat="1" x14ac:dyDescent="0.25">
      <c r="A1286" s="181"/>
      <c r="B1286" s="182" t="s">
        <v>16</v>
      </c>
      <c r="C1286" s="183"/>
      <c r="D1286" s="82"/>
      <c r="E1286" s="82"/>
      <c r="F1286" s="184"/>
      <c r="G1286" s="143"/>
      <c r="H1286" s="143"/>
      <c r="I1286" s="143"/>
      <c r="J1286" s="143"/>
      <c r="K1286" s="143"/>
      <c r="L1286" s="143"/>
      <c r="M1286" s="143"/>
      <c r="N1286" s="143"/>
      <c r="O1286" s="143"/>
      <c r="P1286" s="143"/>
      <c r="Q1286" s="143"/>
      <c r="R1286" s="143"/>
      <c r="S1286" s="143"/>
      <c r="T1286" s="143"/>
      <c r="U1286" s="143"/>
      <c r="V1286" s="143"/>
      <c r="W1286" s="143"/>
      <c r="X1286" s="143"/>
      <c r="Y1286" s="143"/>
      <c r="Z1286" s="143"/>
      <c r="AA1286" s="144">
        <f>SUM(AA1279:AA1285)</f>
        <v>1012771</v>
      </c>
      <c r="AB1286" s="145">
        <f>AA1286/E1279</f>
        <v>0.99999901261093316</v>
      </c>
      <c r="AC1286" s="136"/>
      <c r="AD1286" s="137"/>
      <c r="AE1286" s="136"/>
      <c r="AF1286" s="126"/>
      <c r="AG1286" s="126"/>
    </row>
    <row r="1287" spans="1:33" s="52" customFormat="1" x14ac:dyDescent="0.25">
      <c r="A1287" s="513">
        <v>145</v>
      </c>
      <c r="B1287" s="510" t="s">
        <v>515</v>
      </c>
      <c r="C1287" s="516" t="s">
        <v>516</v>
      </c>
      <c r="D1287" s="522" t="s">
        <v>837</v>
      </c>
      <c r="E1287" s="519">
        <v>1804976.6011000003</v>
      </c>
      <c r="F1287" s="132" t="s">
        <v>107</v>
      </c>
      <c r="G1287" s="79"/>
      <c r="H1287" s="79"/>
      <c r="I1287" s="79"/>
      <c r="J1287" s="79"/>
      <c r="K1287" s="79"/>
      <c r="L1287" s="79"/>
      <c r="M1287" s="79"/>
      <c r="N1287" s="79"/>
      <c r="O1287" s="79"/>
      <c r="P1287" s="79"/>
      <c r="Q1287" s="79"/>
      <c r="R1287" s="79"/>
      <c r="S1287" s="79"/>
      <c r="T1287" s="79"/>
      <c r="U1287" s="79"/>
      <c r="V1287" s="79"/>
      <c r="W1287" s="79"/>
      <c r="X1287" s="79"/>
      <c r="Y1287" s="79"/>
      <c r="Z1287" s="79"/>
      <c r="AA1287" s="261">
        <v>100000</v>
      </c>
      <c r="AB1287" s="175"/>
      <c r="AC1287" s="136"/>
      <c r="AD1287" s="137"/>
      <c r="AE1287" s="136" t="s">
        <v>1498</v>
      </c>
      <c r="AF1287" s="126"/>
      <c r="AG1287" s="126"/>
    </row>
    <row r="1288" spans="1:33" s="52" customFormat="1" x14ac:dyDescent="0.25">
      <c r="A1288" s="514"/>
      <c r="B1288" s="511"/>
      <c r="C1288" s="517"/>
      <c r="D1288" s="517"/>
      <c r="E1288" s="520"/>
      <c r="F1288" s="132" t="s">
        <v>372</v>
      </c>
      <c r="G1288" s="79"/>
      <c r="H1288" s="79"/>
      <c r="I1288" s="79"/>
      <c r="J1288" s="79"/>
      <c r="K1288" s="79"/>
      <c r="L1288" s="79">
        <v>50000</v>
      </c>
      <c r="M1288" s="79"/>
      <c r="N1288" s="79"/>
      <c r="O1288" s="79"/>
      <c r="P1288" s="79"/>
      <c r="Q1288" s="79"/>
      <c r="R1288" s="79"/>
      <c r="S1288" s="79"/>
      <c r="T1288" s="79"/>
      <c r="U1288" s="79"/>
      <c r="V1288" s="79"/>
      <c r="W1288" s="79"/>
      <c r="X1288" s="79"/>
      <c r="Y1288" s="79"/>
      <c r="Z1288" s="79"/>
      <c r="AA1288" s="261">
        <f t="shared" ref="AA1288:AA1296" si="22">SUM(G1288:N1288)</f>
        <v>50000</v>
      </c>
      <c r="AB1288" s="175"/>
      <c r="AC1288" s="136"/>
      <c r="AD1288" s="137"/>
      <c r="AE1288" s="136" t="s">
        <v>1424</v>
      </c>
      <c r="AF1288" s="126"/>
      <c r="AG1288" s="126"/>
    </row>
    <row r="1289" spans="1:33" s="52" customFormat="1" x14ac:dyDescent="0.25">
      <c r="A1289" s="514"/>
      <c r="B1289" s="511"/>
      <c r="C1289" s="517"/>
      <c r="D1289" s="517"/>
      <c r="E1289" s="520"/>
      <c r="F1289" s="132" t="s">
        <v>514</v>
      </c>
      <c r="G1289" s="79"/>
      <c r="H1289" s="79"/>
      <c r="I1289" s="79"/>
      <c r="J1289" s="79"/>
      <c r="K1289" s="79"/>
      <c r="L1289" s="79"/>
      <c r="M1289" s="79">
        <v>93270.64</v>
      </c>
      <c r="N1289" s="79"/>
      <c r="O1289" s="79"/>
      <c r="P1289" s="79"/>
      <c r="Q1289" s="79"/>
      <c r="R1289" s="79"/>
      <c r="S1289" s="79"/>
      <c r="T1289" s="79"/>
      <c r="U1289" s="79"/>
      <c r="V1289" s="79"/>
      <c r="W1289" s="79"/>
      <c r="X1289" s="79"/>
      <c r="Y1289" s="79"/>
      <c r="Z1289" s="79"/>
      <c r="AA1289" s="261">
        <f t="shared" si="22"/>
        <v>93270.64</v>
      </c>
      <c r="AB1289" s="175"/>
      <c r="AC1289" s="136"/>
      <c r="AD1289" s="137"/>
      <c r="AE1289" s="136" t="s">
        <v>1425</v>
      </c>
      <c r="AF1289" s="126"/>
      <c r="AG1289" s="126"/>
    </row>
    <row r="1290" spans="1:33" s="52" customFormat="1" x14ac:dyDescent="0.25">
      <c r="A1290" s="514"/>
      <c r="B1290" s="511"/>
      <c r="C1290" s="517"/>
      <c r="D1290" s="517"/>
      <c r="E1290" s="520"/>
      <c r="F1290" s="132" t="s">
        <v>27</v>
      </c>
      <c r="G1290" s="79"/>
      <c r="H1290" s="79"/>
      <c r="I1290" s="79"/>
      <c r="J1290" s="79"/>
      <c r="K1290" s="79"/>
      <c r="L1290" s="79"/>
      <c r="M1290" s="79"/>
      <c r="N1290" s="79"/>
      <c r="O1290" s="79"/>
      <c r="P1290" s="79"/>
      <c r="Q1290" s="79"/>
      <c r="R1290" s="79"/>
      <c r="S1290" s="79">
        <v>85860.23</v>
      </c>
      <c r="T1290" s="79"/>
      <c r="U1290" s="79"/>
      <c r="V1290" s="79"/>
      <c r="W1290" s="79"/>
      <c r="X1290" s="79"/>
      <c r="Y1290" s="79"/>
      <c r="Z1290" s="79"/>
      <c r="AA1290" s="261">
        <v>85860.23</v>
      </c>
      <c r="AB1290" s="175"/>
      <c r="AC1290" s="136"/>
      <c r="AD1290" s="137"/>
      <c r="AE1290" s="136"/>
      <c r="AF1290" s="126"/>
      <c r="AG1290" s="126"/>
    </row>
    <row r="1291" spans="1:33" s="52" customFormat="1" x14ac:dyDescent="0.25">
      <c r="A1291" s="514"/>
      <c r="B1291" s="511"/>
      <c r="C1291" s="517"/>
      <c r="D1291" s="517"/>
      <c r="E1291" s="520"/>
      <c r="F1291" s="132" t="s">
        <v>218</v>
      </c>
      <c r="G1291" s="79"/>
      <c r="H1291" s="79"/>
      <c r="I1291" s="79"/>
      <c r="J1291" s="79"/>
      <c r="K1291" s="79"/>
      <c r="L1291" s="79">
        <v>572401.51</v>
      </c>
      <c r="M1291" s="79"/>
      <c r="N1291" s="79"/>
      <c r="O1291" s="79"/>
      <c r="P1291" s="79"/>
      <c r="Q1291" s="79"/>
      <c r="R1291" s="79"/>
      <c r="S1291" s="79"/>
      <c r="T1291" s="79"/>
      <c r="U1291" s="79"/>
      <c r="V1291" s="79"/>
      <c r="W1291" s="79"/>
      <c r="X1291" s="79"/>
      <c r="Y1291" s="79"/>
      <c r="Z1291" s="79"/>
      <c r="AA1291" s="261">
        <f t="shared" si="22"/>
        <v>572401.51</v>
      </c>
      <c r="AB1291" s="175"/>
      <c r="AC1291" s="136"/>
      <c r="AD1291" s="137"/>
      <c r="AE1291" s="136" t="s">
        <v>1426</v>
      </c>
      <c r="AF1291" s="126"/>
      <c r="AG1291" s="126"/>
    </row>
    <row r="1292" spans="1:33" s="52" customFormat="1" x14ac:dyDescent="0.25">
      <c r="A1292" s="514"/>
      <c r="B1292" s="511"/>
      <c r="C1292" s="517"/>
      <c r="D1292" s="517"/>
      <c r="E1292" s="520"/>
      <c r="F1292" s="132" t="s">
        <v>81</v>
      </c>
      <c r="G1292" s="79"/>
      <c r="H1292" s="79"/>
      <c r="I1292" s="79"/>
      <c r="J1292" s="79"/>
      <c r="K1292" s="79"/>
      <c r="L1292" s="79"/>
      <c r="M1292" s="79"/>
      <c r="N1292" s="79">
        <v>72108</v>
      </c>
      <c r="O1292" s="79"/>
      <c r="P1292" s="79"/>
      <c r="Q1292" s="79"/>
      <c r="R1292" s="79"/>
      <c r="S1292" s="79"/>
      <c r="T1292" s="79"/>
      <c r="U1292" s="79"/>
      <c r="V1292" s="79"/>
      <c r="W1292" s="79"/>
      <c r="X1292" s="79"/>
      <c r="Y1292" s="79"/>
      <c r="Z1292" s="79"/>
      <c r="AA1292" s="261">
        <f t="shared" si="22"/>
        <v>72108</v>
      </c>
      <c r="AB1292" s="175"/>
      <c r="AC1292" s="136"/>
      <c r="AD1292" s="137"/>
      <c r="AE1292" s="136" t="s">
        <v>1427</v>
      </c>
      <c r="AF1292" s="126"/>
      <c r="AG1292" s="126"/>
    </row>
    <row r="1293" spans="1:33" s="52" customFormat="1" x14ac:dyDescent="0.25">
      <c r="A1293" s="514"/>
      <c r="B1293" s="511"/>
      <c r="C1293" s="517"/>
      <c r="D1293" s="517"/>
      <c r="E1293" s="520"/>
      <c r="F1293" s="132" t="s">
        <v>108</v>
      </c>
      <c r="G1293" s="79"/>
      <c r="H1293" s="79"/>
      <c r="I1293" s="79"/>
      <c r="J1293" s="79"/>
      <c r="K1293" s="79"/>
      <c r="L1293" s="79"/>
      <c r="M1293" s="79"/>
      <c r="N1293" s="79">
        <v>321000.21000000002</v>
      </c>
      <c r="O1293" s="79"/>
      <c r="P1293" s="79"/>
      <c r="Q1293" s="79"/>
      <c r="R1293" s="79"/>
      <c r="S1293" s="79"/>
      <c r="T1293" s="79"/>
      <c r="U1293" s="79"/>
      <c r="V1293" s="79"/>
      <c r="W1293" s="79"/>
      <c r="X1293" s="79"/>
      <c r="Y1293" s="79"/>
      <c r="Z1293" s="79"/>
      <c r="AA1293" s="261">
        <f t="shared" si="22"/>
        <v>321000.21000000002</v>
      </c>
      <c r="AB1293" s="175"/>
      <c r="AC1293" s="136"/>
      <c r="AD1293" s="137"/>
      <c r="AE1293" s="136" t="s">
        <v>1428</v>
      </c>
      <c r="AF1293" s="126"/>
      <c r="AG1293" s="126"/>
    </row>
    <row r="1294" spans="1:33" s="52" customFormat="1" x14ac:dyDescent="0.25">
      <c r="A1294" s="514"/>
      <c r="B1294" s="511"/>
      <c r="C1294" s="517"/>
      <c r="D1294" s="517"/>
      <c r="E1294" s="520"/>
      <c r="F1294" s="132" t="s">
        <v>517</v>
      </c>
      <c r="G1294" s="79"/>
      <c r="H1294" s="79"/>
      <c r="I1294" s="79"/>
      <c r="J1294" s="79"/>
      <c r="K1294" s="79"/>
      <c r="L1294" s="79">
        <v>150000</v>
      </c>
      <c r="M1294" s="79"/>
      <c r="N1294" s="79"/>
      <c r="O1294" s="79"/>
      <c r="P1294" s="79"/>
      <c r="Q1294" s="79"/>
      <c r="R1294" s="79">
        <v>150000</v>
      </c>
      <c r="S1294" s="79"/>
      <c r="T1294" s="79"/>
      <c r="U1294" s="79"/>
      <c r="V1294" s="79"/>
      <c r="W1294" s="79"/>
      <c r="X1294" s="79"/>
      <c r="Y1294" s="79"/>
      <c r="Z1294" s="79"/>
      <c r="AA1294" s="261">
        <f t="shared" si="22"/>
        <v>150000</v>
      </c>
      <c r="AB1294" s="175"/>
      <c r="AC1294" s="136"/>
      <c r="AD1294" s="137"/>
      <c r="AE1294" s="136" t="s">
        <v>1429</v>
      </c>
      <c r="AF1294" s="126"/>
      <c r="AG1294" s="126"/>
    </row>
    <row r="1295" spans="1:33" s="52" customFormat="1" x14ac:dyDescent="0.25">
      <c r="A1295" s="514"/>
      <c r="B1295" s="511"/>
      <c r="C1295" s="517"/>
      <c r="D1295" s="517"/>
      <c r="E1295" s="520"/>
      <c r="F1295" s="132" t="s">
        <v>55</v>
      </c>
      <c r="G1295" s="79"/>
      <c r="H1295" s="79"/>
      <c r="I1295" s="79"/>
      <c r="J1295" s="79"/>
      <c r="K1295" s="79"/>
      <c r="L1295" s="79"/>
      <c r="M1295" s="79"/>
      <c r="N1295" s="79"/>
      <c r="O1295" s="79"/>
      <c r="P1295" s="79"/>
      <c r="Q1295" s="79"/>
      <c r="R1295" s="79">
        <v>330000</v>
      </c>
      <c r="S1295" s="79"/>
      <c r="T1295" s="79"/>
      <c r="U1295" s="79"/>
      <c r="V1295" s="79"/>
      <c r="W1295" s="79"/>
      <c r="X1295" s="79"/>
      <c r="Y1295" s="79"/>
      <c r="Z1295" s="79"/>
      <c r="AA1295" s="261">
        <v>330000</v>
      </c>
      <c r="AB1295" s="175"/>
      <c r="AC1295" s="136"/>
      <c r="AD1295" s="137"/>
      <c r="AE1295" s="136" t="s">
        <v>1499</v>
      </c>
      <c r="AF1295" s="126"/>
      <c r="AG1295" s="126"/>
    </row>
    <row r="1296" spans="1:33" s="52" customFormat="1" x14ac:dyDescent="0.25">
      <c r="A1296" s="515"/>
      <c r="B1296" s="512"/>
      <c r="C1296" s="518"/>
      <c r="D1296" s="518"/>
      <c r="E1296" s="521"/>
      <c r="F1296" s="132" t="s">
        <v>213</v>
      </c>
      <c r="G1296" s="79"/>
      <c r="H1296" s="79"/>
      <c r="I1296" s="79"/>
      <c r="J1296" s="79"/>
      <c r="K1296" s="79"/>
      <c r="L1296" s="79">
        <v>30336</v>
      </c>
      <c r="M1296" s="79"/>
      <c r="N1296" s="79"/>
      <c r="O1296" s="79"/>
      <c r="P1296" s="79"/>
      <c r="Q1296" s="79"/>
      <c r="R1296" s="79">
        <v>30336</v>
      </c>
      <c r="S1296" s="79"/>
      <c r="T1296" s="79"/>
      <c r="U1296" s="79"/>
      <c r="V1296" s="79"/>
      <c r="W1296" s="79"/>
      <c r="X1296" s="79"/>
      <c r="Y1296" s="79"/>
      <c r="Z1296" s="79"/>
      <c r="AA1296" s="261">
        <f t="shared" si="22"/>
        <v>30336</v>
      </c>
      <c r="AB1296" s="175"/>
      <c r="AC1296" s="136"/>
      <c r="AD1296" s="137"/>
      <c r="AE1296" s="136" t="s">
        <v>1430</v>
      </c>
      <c r="AF1296" s="126"/>
      <c r="AG1296" s="126"/>
    </row>
    <row r="1297" spans="1:33" s="52" customFormat="1" x14ac:dyDescent="0.25">
      <c r="A1297" s="181"/>
      <c r="B1297" s="193" t="s">
        <v>16</v>
      </c>
      <c r="C1297" s="182"/>
      <c r="D1297" s="82"/>
      <c r="E1297" s="82"/>
      <c r="F1297" s="184"/>
      <c r="G1297" s="143"/>
      <c r="H1297" s="143"/>
      <c r="I1297" s="143"/>
      <c r="J1297" s="143"/>
      <c r="K1297" s="143"/>
      <c r="L1297" s="143"/>
      <c r="M1297" s="143"/>
      <c r="N1297" s="143"/>
      <c r="O1297" s="143"/>
      <c r="P1297" s="143"/>
      <c r="Q1297" s="143"/>
      <c r="R1297" s="143"/>
      <c r="S1297" s="143"/>
      <c r="T1297" s="143"/>
      <c r="U1297" s="143"/>
      <c r="V1297" s="143"/>
      <c r="W1297" s="143"/>
      <c r="X1297" s="143"/>
      <c r="Y1297" s="143"/>
      <c r="Z1297" s="143"/>
      <c r="AA1297" s="144">
        <f>SUM(AA1287:AA1296)</f>
        <v>1804976.59</v>
      </c>
      <c r="AB1297" s="145">
        <f>AA1297/E1287</f>
        <v>0.99999999385033567</v>
      </c>
      <c r="AC1297" s="136"/>
      <c r="AD1297" s="137"/>
      <c r="AE1297" s="136"/>
      <c r="AF1297" s="126"/>
      <c r="AG1297" s="126"/>
    </row>
    <row r="1298" spans="1:33" s="52" customFormat="1" x14ac:dyDescent="0.25">
      <c r="A1298" s="579">
        <v>146</v>
      </c>
      <c r="B1298" s="510" t="s">
        <v>518</v>
      </c>
      <c r="C1298" s="516" t="s">
        <v>516</v>
      </c>
      <c r="D1298" s="522" t="s">
        <v>838</v>
      </c>
      <c r="E1298" s="519">
        <v>1932396.6040000003</v>
      </c>
      <c r="F1298" s="186" t="s">
        <v>81</v>
      </c>
      <c r="G1298" s="278"/>
      <c r="H1298" s="279">
        <v>190000</v>
      </c>
      <c r="I1298" s="191"/>
      <c r="J1298" s="191"/>
      <c r="K1298" s="279"/>
      <c r="L1298" s="191">
        <v>120000</v>
      </c>
      <c r="M1298" s="279"/>
      <c r="N1298" s="279"/>
      <c r="O1298" s="279"/>
      <c r="P1298" s="279"/>
      <c r="Q1298" s="279"/>
      <c r="R1298" s="279"/>
      <c r="S1298" s="279"/>
      <c r="T1298" s="279"/>
      <c r="U1298" s="279"/>
      <c r="V1298" s="279"/>
      <c r="W1298" s="279"/>
      <c r="X1298" s="279"/>
      <c r="Y1298" s="279"/>
      <c r="Z1298" s="279"/>
      <c r="AA1298" s="261">
        <v>190000</v>
      </c>
      <c r="AB1298" s="175"/>
      <c r="AC1298" s="136">
        <v>3</v>
      </c>
      <c r="AD1298" s="137">
        <v>190000</v>
      </c>
      <c r="AE1298" s="136" t="s">
        <v>1160</v>
      </c>
      <c r="AF1298" s="126"/>
      <c r="AG1298" s="126"/>
    </row>
    <row r="1299" spans="1:33" s="52" customFormat="1" x14ac:dyDescent="0.25">
      <c r="A1299" s="580"/>
      <c r="B1299" s="511"/>
      <c r="C1299" s="517"/>
      <c r="D1299" s="577"/>
      <c r="E1299" s="520"/>
      <c r="F1299" s="186" t="s">
        <v>54</v>
      </c>
      <c r="G1299" s="278"/>
      <c r="H1299" s="279">
        <v>110000</v>
      </c>
      <c r="I1299" s="279"/>
      <c r="J1299" s="191"/>
      <c r="K1299" s="279"/>
      <c r="L1299" s="191"/>
      <c r="M1299" s="279"/>
      <c r="N1299" s="279"/>
      <c r="O1299" s="279"/>
      <c r="P1299" s="279"/>
      <c r="Q1299" s="279"/>
      <c r="R1299" s="279"/>
      <c r="S1299" s="279"/>
      <c r="T1299" s="279"/>
      <c r="U1299" s="279"/>
      <c r="V1299" s="279"/>
      <c r="W1299" s="279"/>
      <c r="X1299" s="279"/>
      <c r="Y1299" s="279"/>
      <c r="Z1299" s="279"/>
      <c r="AA1299" s="261">
        <f t="shared" ref="AA1299:AA1306" si="23">SUM(G1299:N1299)</f>
        <v>110000</v>
      </c>
      <c r="AB1299" s="175"/>
      <c r="AC1299" s="136">
        <v>1</v>
      </c>
      <c r="AD1299" s="137">
        <v>109999</v>
      </c>
      <c r="AE1299" s="136"/>
      <c r="AF1299" s="126"/>
      <c r="AG1299" s="126"/>
    </row>
    <row r="1300" spans="1:33" s="52" customFormat="1" x14ac:dyDescent="0.25">
      <c r="A1300" s="580"/>
      <c r="B1300" s="511"/>
      <c r="C1300" s="517"/>
      <c r="D1300" s="577"/>
      <c r="E1300" s="520"/>
      <c r="F1300" s="186" t="s">
        <v>108</v>
      </c>
      <c r="G1300" s="278"/>
      <c r="H1300" s="279"/>
      <c r="I1300" s="279">
        <v>391489</v>
      </c>
      <c r="J1300" s="279"/>
      <c r="K1300" s="279"/>
      <c r="L1300" s="191"/>
      <c r="M1300" s="279"/>
      <c r="N1300" s="279"/>
      <c r="O1300" s="279"/>
      <c r="P1300" s="279"/>
      <c r="Q1300" s="279"/>
      <c r="R1300" s="279"/>
      <c r="S1300" s="279"/>
      <c r="T1300" s="279"/>
      <c r="U1300" s="279"/>
      <c r="V1300" s="279"/>
      <c r="W1300" s="279"/>
      <c r="X1300" s="279"/>
      <c r="Y1300" s="279"/>
      <c r="Z1300" s="279"/>
      <c r="AA1300" s="261">
        <f t="shared" si="23"/>
        <v>391489</v>
      </c>
      <c r="AB1300" s="175"/>
      <c r="AC1300" s="136">
        <v>4</v>
      </c>
      <c r="AD1300" s="137">
        <v>391188</v>
      </c>
      <c r="AE1300" s="136"/>
      <c r="AF1300" s="126"/>
      <c r="AG1300" s="126"/>
    </row>
    <row r="1301" spans="1:33" s="52" customFormat="1" x14ac:dyDescent="0.25">
      <c r="A1301" s="580"/>
      <c r="B1301" s="511"/>
      <c r="C1301" s="517"/>
      <c r="D1301" s="577"/>
      <c r="E1301" s="520"/>
      <c r="F1301" s="186" t="s">
        <v>55</v>
      </c>
      <c r="G1301" s="278"/>
      <c r="H1301" s="279"/>
      <c r="I1301" s="279"/>
      <c r="J1301" s="279">
        <v>700000</v>
      </c>
      <c r="K1301" s="279"/>
      <c r="L1301" s="279"/>
      <c r="M1301" s="279"/>
      <c r="N1301" s="279"/>
      <c r="O1301" s="279"/>
      <c r="P1301" s="279"/>
      <c r="Q1301" s="279"/>
      <c r="R1301" s="279">
        <v>149158</v>
      </c>
      <c r="S1301" s="279"/>
      <c r="T1301" s="279"/>
      <c r="U1301" s="279"/>
      <c r="V1301" s="279"/>
      <c r="W1301" s="279"/>
      <c r="X1301" s="279"/>
      <c r="Y1301" s="279"/>
      <c r="Z1301" s="279"/>
      <c r="AA1301" s="261">
        <f t="shared" si="23"/>
        <v>700000</v>
      </c>
      <c r="AB1301" s="175"/>
      <c r="AC1301" s="136">
        <v>8</v>
      </c>
      <c r="AD1301" s="137">
        <v>550841.98</v>
      </c>
      <c r="AE1301" s="136"/>
      <c r="AF1301" s="126"/>
      <c r="AG1301" s="126"/>
    </row>
    <row r="1302" spans="1:33" s="52" customFormat="1" x14ac:dyDescent="0.25">
      <c r="A1302" s="580"/>
      <c r="B1302" s="511"/>
      <c r="C1302" s="517"/>
      <c r="D1302" s="577"/>
      <c r="E1302" s="520"/>
      <c r="F1302" s="186" t="s">
        <v>265</v>
      </c>
      <c r="G1302" s="278"/>
      <c r="H1302" s="279"/>
      <c r="I1302" s="279"/>
      <c r="J1302" s="279">
        <v>41756</v>
      </c>
      <c r="K1302" s="279"/>
      <c r="L1302" s="279">
        <v>41756</v>
      </c>
      <c r="M1302" s="279"/>
      <c r="N1302" s="279"/>
      <c r="O1302" s="279"/>
      <c r="P1302" s="279">
        <v>41756</v>
      </c>
      <c r="Q1302" s="279"/>
      <c r="R1302" s="279"/>
      <c r="S1302" s="279">
        <v>41756</v>
      </c>
      <c r="T1302" s="279"/>
      <c r="U1302" s="279"/>
      <c r="V1302" s="279"/>
      <c r="W1302" s="279"/>
      <c r="X1302" s="279"/>
      <c r="Y1302" s="279"/>
      <c r="Z1302" s="279"/>
      <c r="AA1302" s="261">
        <v>41756</v>
      </c>
      <c r="AB1302" s="175"/>
      <c r="AC1302" s="136"/>
      <c r="AD1302" s="137"/>
      <c r="AE1302" s="136" t="s">
        <v>1161</v>
      </c>
      <c r="AF1302" s="126"/>
      <c r="AG1302" s="126"/>
    </row>
    <row r="1303" spans="1:33" s="52" customFormat="1" x14ac:dyDescent="0.25">
      <c r="A1303" s="580"/>
      <c r="B1303" s="511"/>
      <c r="C1303" s="517"/>
      <c r="D1303" s="577"/>
      <c r="E1303" s="520"/>
      <c r="F1303" s="186" t="s">
        <v>46</v>
      </c>
      <c r="G1303" s="278"/>
      <c r="H1303" s="279"/>
      <c r="I1303" s="279"/>
      <c r="J1303" s="279"/>
      <c r="K1303" s="279"/>
      <c r="L1303" s="279"/>
      <c r="M1303" s="279"/>
      <c r="N1303" s="279">
        <v>159986</v>
      </c>
      <c r="O1303" s="279"/>
      <c r="P1303" s="279">
        <v>159986</v>
      </c>
      <c r="Q1303" s="279"/>
      <c r="R1303" s="279">
        <v>159986</v>
      </c>
      <c r="S1303" s="279"/>
      <c r="T1303" s="279"/>
      <c r="U1303" s="279"/>
      <c r="V1303" s="279"/>
      <c r="W1303" s="279"/>
      <c r="X1303" s="279"/>
      <c r="Y1303" s="279"/>
      <c r="Z1303" s="279"/>
      <c r="AA1303" s="261">
        <f t="shared" si="23"/>
        <v>159986</v>
      </c>
      <c r="AB1303" s="175"/>
      <c r="AC1303" s="136"/>
      <c r="AD1303" s="137"/>
      <c r="AE1303" s="136"/>
      <c r="AF1303" s="126"/>
      <c r="AG1303" s="126"/>
    </row>
    <row r="1304" spans="1:33" s="52" customFormat="1" x14ac:dyDescent="0.25">
      <c r="A1304" s="580"/>
      <c r="B1304" s="511"/>
      <c r="C1304" s="517"/>
      <c r="D1304" s="577"/>
      <c r="E1304" s="520"/>
      <c r="F1304" s="186" t="s">
        <v>623</v>
      </c>
      <c r="G1304" s="278"/>
      <c r="H1304" s="279"/>
      <c r="I1304" s="279"/>
      <c r="J1304" s="279"/>
      <c r="K1304" s="279"/>
      <c r="L1304" s="279"/>
      <c r="M1304" s="279"/>
      <c r="N1304" s="279">
        <v>120000</v>
      </c>
      <c r="O1304" s="279"/>
      <c r="P1304" s="279"/>
      <c r="Q1304" s="279"/>
      <c r="R1304" s="279"/>
      <c r="S1304" s="279"/>
      <c r="T1304" s="279"/>
      <c r="U1304" s="279"/>
      <c r="V1304" s="279"/>
      <c r="W1304" s="279"/>
      <c r="X1304" s="279"/>
      <c r="Y1304" s="279"/>
      <c r="Z1304" s="279"/>
      <c r="AA1304" s="261">
        <f t="shared" si="23"/>
        <v>120000</v>
      </c>
      <c r="AB1304" s="175"/>
      <c r="AC1304" s="136"/>
      <c r="AD1304" s="137"/>
      <c r="AE1304" s="136"/>
      <c r="AF1304" s="126"/>
      <c r="AG1304" s="126"/>
    </row>
    <row r="1305" spans="1:33" s="52" customFormat="1" x14ac:dyDescent="0.25">
      <c r="A1305" s="580"/>
      <c r="B1305" s="511"/>
      <c r="C1305" s="517"/>
      <c r="D1305" s="577"/>
      <c r="E1305" s="520"/>
      <c r="F1305" s="186" t="s">
        <v>35</v>
      </c>
      <c r="G1305" s="278"/>
      <c r="H1305" s="279"/>
      <c r="I1305" s="279"/>
      <c r="J1305" s="279"/>
      <c r="K1305" s="279"/>
      <c r="L1305" s="279">
        <v>172226</v>
      </c>
      <c r="M1305" s="279"/>
      <c r="N1305" s="279"/>
      <c r="O1305" s="279"/>
      <c r="P1305" s="279"/>
      <c r="Q1305" s="279"/>
      <c r="R1305" s="279"/>
      <c r="S1305" s="279"/>
      <c r="T1305" s="279"/>
      <c r="U1305" s="279">
        <v>172226</v>
      </c>
      <c r="V1305" s="279"/>
      <c r="W1305" s="279"/>
      <c r="X1305" s="279"/>
      <c r="Y1305" s="279"/>
      <c r="Z1305" s="279"/>
      <c r="AA1305" s="261">
        <v>172226</v>
      </c>
      <c r="AB1305" s="175"/>
      <c r="AC1305" s="136"/>
      <c r="AD1305" s="137"/>
      <c r="AE1305" s="136" t="s">
        <v>1324</v>
      </c>
      <c r="AF1305" s="126"/>
      <c r="AG1305" s="126"/>
    </row>
    <row r="1306" spans="1:33" s="52" customFormat="1" x14ac:dyDescent="0.25">
      <c r="A1306" s="581"/>
      <c r="B1306" s="512"/>
      <c r="C1306" s="518"/>
      <c r="D1306" s="578"/>
      <c r="E1306" s="521"/>
      <c r="F1306" s="186" t="s">
        <v>99</v>
      </c>
      <c r="G1306" s="278"/>
      <c r="H1306" s="279"/>
      <c r="I1306" s="279"/>
      <c r="J1306" s="279"/>
      <c r="K1306" s="279"/>
      <c r="L1306" s="279"/>
      <c r="M1306" s="279"/>
      <c r="N1306" s="279">
        <v>46939</v>
      </c>
      <c r="O1306" s="279">
        <v>46939</v>
      </c>
      <c r="P1306" s="279"/>
      <c r="Q1306" s="279"/>
      <c r="R1306" s="279"/>
      <c r="S1306" s="279"/>
      <c r="T1306" s="279"/>
      <c r="U1306" s="279"/>
      <c r="V1306" s="279"/>
      <c r="W1306" s="279"/>
      <c r="X1306" s="279"/>
      <c r="Y1306" s="279"/>
      <c r="Z1306" s="279"/>
      <c r="AA1306" s="261">
        <f t="shared" si="23"/>
        <v>46939</v>
      </c>
      <c r="AB1306" s="175"/>
      <c r="AC1306" s="136"/>
      <c r="AD1306" s="137"/>
      <c r="AE1306" s="136"/>
      <c r="AF1306" s="126"/>
      <c r="AG1306" s="126"/>
    </row>
    <row r="1307" spans="1:33" s="52" customFormat="1" x14ac:dyDescent="0.25">
      <c r="A1307" s="181"/>
      <c r="B1307" s="182" t="s">
        <v>16</v>
      </c>
      <c r="C1307" s="183"/>
      <c r="D1307" s="82"/>
      <c r="E1307" s="82"/>
      <c r="F1307" s="184"/>
      <c r="G1307" s="143"/>
      <c r="H1307" s="143"/>
      <c r="I1307" s="143"/>
      <c r="J1307" s="143"/>
      <c r="K1307" s="143"/>
      <c r="L1307" s="143"/>
      <c r="M1307" s="143"/>
      <c r="N1307" s="143"/>
      <c r="O1307" s="143"/>
      <c r="P1307" s="143"/>
      <c r="Q1307" s="143"/>
      <c r="R1307" s="143"/>
      <c r="S1307" s="143"/>
      <c r="T1307" s="143"/>
      <c r="U1307" s="143"/>
      <c r="V1307" s="143"/>
      <c r="W1307" s="143"/>
      <c r="X1307" s="143"/>
      <c r="Y1307" s="143"/>
      <c r="Z1307" s="143"/>
      <c r="AA1307" s="144">
        <f>SUM(AA1298:AA1306)</f>
        <v>1932396</v>
      </c>
      <c r="AB1307" s="145">
        <f>AA1307/E1298</f>
        <v>0.9999996874347642</v>
      </c>
      <c r="AC1307" s="136"/>
      <c r="AD1307" s="137"/>
      <c r="AE1307" s="136"/>
      <c r="AF1307" s="126"/>
      <c r="AG1307" s="126"/>
    </row>
    <row r="1308" spans="1:33" s="52" customFormat="1" x14ac:dyDescent="0.25">
      <c r="A1308" s="513">
        <v>147</v>
      </c>
      <c r="B1308" s="510" t="s">
        <v>519</v>
      </c>
      <c r="C1308" s="516" t="s">
        <v>516</v>
      </c>
      <c r="D1308" s="552" t="s">
        <v>839</v>
      </c>
      <c r="E1308" s="519">
        <v>2629381.2933</v>
      </c>
      <c r="F1308" s="419" t="s">
        <v>76</v>
      </c>
      <c r="G1308" s="79"/>
      <c r="H1308" s="79"/>
      <c r="I1308" s="79">
        <v>756364</v>
      </c>
      <c r="J1308" s="79"/>
      <c r="K1308" s="79"/>
      <c r="L1308" s="79"/>
      <c r="M1308" s="79"/>
      <c r="N1308" s="79"/>
      <c r="O1308" s="79"/>
      <c r="P1308" s="79"/>
      <c r="Q1308" s="79">
        <v>378323.49</v>
      </c>
      <c r="R1308" s="79"/>
      <c r="S1308" s="79"/>
      <c r="T1308" s="79"/>
      <c r="U1308" s="79"/>
      <c r="V1308" s="79"/>
      <c r="W1308" s="79"/>
      <c r="X1308" s="79"/>
      <c r="Y1308" s="79"/>
      <c r="Z1308" s="79"/>
      <c r="AA1308" s="261">
        <f>SUM(G1308:N1308)</f>
        <v>756364</v>
      </c>
      <c r="AB1308" s="175"/>
      <c r="AC1308" s="136">
        <v>9</v>
      </c>
      <c r="AD1308" s="137">
        <v>378040.51</v>
      </c>
      <c r="AE1308" s="136" t="s">
        <v>1325</v>
      </c>
      <c r="AF1308" s="126"/>
      <c r="AG1308" s="126"/>
    </row>
    <row r="1309" spans="1:33" s="52" customFormat="1" x14ac:dyDescent="0.25">
      <c r="A1309" s="514"/>
      <c r="B1309" s="511"/>
      <c r="C1309" s="517"/>
      <c r="D1309" s="553"/>
      <c r="E1309" s="520"/>
      <c r="F1309" s="132" t="s">
        <v>51</v>
      </c>
      <c r="G1309" s="79"/>
      <c r="H1309" s="79"/>
      <c r="I1309" s="79">
        <v>504243</v>
      </c>
      <c r="J1309" s="79"/>
      <c r="K1309" s="79"/>
      <c r="L1309" s="79"/>
      <c r="M1309" s="79"/>
      <c r="N1309" s="79"/>
      <c r="O1309" s="79"/>
      <c r="P1309" s="79">
        <v>204243</v>
      </c>
      <c r="Q1309" s="79"/>
      <c r="R1309" s="79"/>
      <c r="S1309" s="79"/>
      <c r="T1309" s="79"/>
      <c r="U1309" s="79"/>
      <c r="V1309" s="79"/>
      <c r="W1309" s="79"/>
      <c r="X1309" s="79"/>
      <c r="Y1309" s="79"/>
      <c r="Z1309" s="79"/>
      <c r="AA1309" s="261">
        <f t="shared" ref="AA1309:AA1312" si="24">SUM(G1309:N1309)</f>
        <v>504243</v>
      </c>
      <c r="AB1309" s="175"/>
      <c r="AC1309" s="136">
        <v>10</v>
      </c>
      <c r="AD1309" s="137">
        <v>500000</v>
      </c>
      <c r="AE1309" s="136" t="s">
        <v>1326</v>
      </c>
      <c r="AF1309" s="126"/>
      <c r="AG1309" s="126"/>
    </row>
    <row r="1310" spans="1:33" s="52" customFormat="1" x14ac:dyDescent="0.25">
      <c r="A1310" s="514"/>
      <c r="B1310" s="511"/>
      <c r="C1310" s="517"/>
      <c r="D1310" s="553"/>
      <c r="E1310" s="520"/>
      <c r="F1310" s="132" t="s">
        <v>147</v>
      </c>
      <c r="G1310" s="79"/>
      <c r="H1310" s="79"/>
      <c r="I1310" s="79"/>
      <c r="J1310" s="79"/>
      <c r="K1310" s="79">
        <v>63992.29</v>
      </c>
      <c r="L1310" s="79"/>
      <c r="M1310" s="79"/>
      <c r="N1310" s="79"/>
      <c r="O1310" s="79"/>
      <c r="P1310" s="79"/>
      <c r="Q1310" s="79"/>
      <c r="R1310" s="84">
        <v>24004.2</v>
      </c>
      <c r="S1310" s="79"/>
      <c r="T1310" s="79"/>
      <c r="U1310" s="79"/>
      <c r="V1310" s="79"/>
      <c r="W1310" s="79"/>
      <c r="X1310" s="79"/>
      <c r="Y1310" s="79"/>
      <c r="Z1310" s="79"/>
      <c r="AA1310" s="261">
        <f t="shared" si="24"/>
        <v>63992.29</v>
      </c>
      <c r="AB1310" s="175"/>
      <c r="AC1310" s="136">
        <v>3</v>
      </c>
      <c r="AD1310" s="137">
        <v>59938.09</v>
      </c>
      <c r="AE1310" s="136" t="s">
        <v>1327</v>
      </c>
      <c r="AF1310" s="126"/>
      <c r="AG1310" s="126"/>
    </row>
    <row r="1311" spans="1:33" s="52" customFormat="1" x14ac:dyDescent="0.25">
      <c r="A1311" s="514"/>
      <c r="B1311" s="511"/>
      <c r="C1311" s="517"/>
      <c r="D1311" s="553"/>
      <c r="E1311" s="520"/>
      <c r="F1311" s="132" t="s">
        <v>53</v>
      </c>
      <c r="G1311" s="79"/>
      <c r="H1311" s="79"/>
      <c r="I1311" s="79"/>
      <c r="J1311" s="79"/>
      <c r="K1311" s="79">
        <v>189142</v>
      </c>
      <c r="L1311" s="79"/>
      <c r="M1311" s="79"/>
      <c r="N1311" s="79"/>
      <c r="O1311" s="79"/>
      <c r="P1311" s="79"/>
      <c r="Q1311" s="79"/>
      <c r="R1311" s="79"/>
      <c r="S1311" s="79">
        <v>189142</v>
      </c>
      <c r="T1311" s="79"/>
      <c r="U1311" s="79"/>
      <c r="V1311" s="79"/>
      <c r="W1311" s="79"/>
      <c r="X1311" s="79"/>
      <c r="Y1311" s="79"/>
      <c r="Z1311" s="79"/>
      <c r="AA1311" s="261">
        <f t="shared" si="24"/>
        <v>189142</v>
      </c>
      <c r="AB1311" s="175"/>
      <c r="AC1311" s="136"/>
      <c r="AD1311" s="137"/>
      <c r="AE1311" s="136" t="s">
        <v>1328</v>
      </c>
      <c r="AF1311" s="126"/>
      <c r="AG1311" s="126"/>
    </row>
    <row r="1312" spans="1:33" s="52" customFormat="1" x14ac:dyDescent="0.25">
      <c r="A1312" s="514"/>
      <c r="B1312" s="511"/>
      <c r="C1312" s="517"/>
      <c r="D1312" s="553"/>
      <c r="E1312" s="520"/>
      <c r="F1312" s="132" t="s">
        <v>107</v>
      </c>
      <c r="G1312" s="79"/>
      <c r="H1312" s="79"/>
      <c r="I1312" s="79"/>
      <c r="J1312" s="79"/>
      <c r="K1312" s="79"/>
      <c r="L1312" s="79"/>
      <c r="M1312" s="79"/>
      <c r="N1312" s="79">
        <v>252122</v>
      </c>
      <c r="O1312" s="79"/>
      <c r="P1312" s="79"/>
      <c r="Q1312" s="79"/>
      <c r="R1312" s="79">
        <v>252122</v>
      </c>
      <c r="S1312" s="79"/>
      <c r="T1312" s="79"/>
      <c r="U1312" s="79"/>
      <c r="V1312" s="79"/>
      <c r="W1312" s="79"/>
      <c r="X1312" s="79"/>
      <c r="Y1312" s="79"/>
      <c r="Z1312" s="79"/>
      <c r="AA1312" s="261">
        <f t="shared" si="24"/>
        <v>252122</v>
      </c>
      <c r="AB1312" s="175"/>
      <c r="AC1312" s="136"/>
      <c r="AD1312" s="137"/>
      <c r="AE1312" s="136"/>
      <c r="AF1312" s="126"/>
      <c r="AG1312" s="126"/>
    </row>
    <row r="1313" spans="1:33" s="52" customFormat="1" x14ac:dyDescent="0.25">
      <c r="A1313" s="514"/>
      <c r="B1313" s="511"/>
      <c r="C1313" s="517"/>
      <c r="D1313" s="553"/>
      <c r="E1313" s="520"/>
      <c r="F1313" s="132" t="s">
        <v>343</v>
      </c>
      <c r="G1313" s="79"/>
      <c r="H1313" s="79"/>
      <c r="I1313" s="79"/>
      <c r="J1313" s="79"/>
      <c r="K1313" s="79"/>
      <c r="L1313" s="79"/>
      <c r="M1313" s="79"/>
      <c r="N1313" s="79"/>
      <c r="O1313" s="79"/>
      <c r="P1313" s="79">
        <v>504243</v>
      </c>
      <c r="Q1313" s="79"/>
      <c r="R1313" s="79"/>
      <c r="S1313" s="79"/>
      <c r="T1313" s="79"/>
      <c r="U1313" s="79"/>
      <c r="V1313" s="79"/>
      <c r="W1313" s="79"/>
      <c r="X1313" s="79"/>
      <c r="Y1313" s="79"/>
      <c r="Z1313" s="79"/>
      <c r="AA1313" s="261">
        <v>504243</v>
      </c>
      <c r="AB1313" s="175"/>
      <c r="AC1313" s="136"/>
      <c r="AD1313" s="137"/>
      <c r="AE1313" s="136" t="s">
        <v>1223</v>
      </c>
      <c r="AF1313" s="126"/>
      <c r="AG1313" s="126"/>
    </row>
    <row r="1314" spans="1:33" s="52" customFormat="1" x14ac:dyDescent="0.25">
      <c r="A1314" s="514"/>
      <c r="B1314" s="511"/>
      <c r="C1314" s="517"/>
      <c r="D1314" s="553"/>
      <c r="E1314" s="520"/>
      <c r="F1314" s="132" t="s">
        <v>112</v>
      </c>
      <c r="G1314" s="79"/>
      <c r="H1314" s="79"/>
      <c r="I1314" s="79"/>
      <c r="J1314" s="79"/>
      <c r="K1314" s="79"/>
      <c r="L1314" s="79"/>
      <c r="M1314" s="79"/>
      <c r="N1314" s="79"/>
      <c r="O1314" s="79"/>
      <c r="P1314" s="79"/>
      <c r="Q1314" s="79"/>
      <c r="R1314" s="79"/>
      <c r="S1314" s="79"/>
      <c r="T1314" s="79">
        <v>157551</v>
      </c>
      <c r="U1314" s="79"/>
      <c r="V1314" s="79">
        <v>157552</v>
      </c>
      <c r="W1314" s="79"/>
      <c r="X1314" s="79"/>
      <c r="Y1314" s="79"/>
      <c r="Z1314" s="79"/>
      <c r="AA1314" s="261">
        <v>157551</v>
      </c>
      <c r="AB1314" s="175"/>
      <c r="AC1314" s="136"/>
      <c r="AD1314" s="137"/>
      <c r="AE1314" s="136" t="s">
        <v>1224</v>
      </c>
      <c r="AF1314" s="126"/>
      <c r="AG1314" s="126"/>
    </row>
    <row r="1315" spans="1:33" s="52" customFormat="1" x14ac:dyDescent="0.25">
      <c r="A1315" s="515"/>
      <c r="B1315" s="512"/>
      <c r="C1315" s="518"/>
      <c r="D1315" s="554"/>
      <c r="E1315" s="521"/>
      <c r="F1315" s="132" t="s">
        <v>54</v>
      </c>
      <c r="G1315" s="79"/>
      <c r="H1315" s="79"/>
      <c r="I1315" s="79"/>
      <c r="J1315" s="79"/>
      <c r="K1315" s="79"/>
      <c r="L1315" s="79"/>
      <c r="M1315" s="79"/>
      <c r="N1315" s="79"/>
      <c r="O1315" s="79"/>
      <c r="P1315" s="79"/>
      <c r="Q1315" s="79"/>
      <c r="R1315" s="79"/>
      <c r="S1315" s="79"/>
      <c r="T1315" s="79"/>
      <c r="U1315" s="79">
        <v>201724</v>
      </c>
      <c r="V1315" s="79"/>
      <c r="W1315" s="79">
        <v>201725</v>
      </c>
      <c r="X1315" s="79"/>
      <c r="Y1315" s="79"/>
      <c r="Z1315" s="79"/>
      <c r="AA1315" s="261">
        <v>201724</v>
      </c>
      <c r="AB1315" s="175"/>
      <c r="AC1315" s="136"/>
      <c r="AD1315" s="137"/>
      <c r="AE1315" s="136" t="s">
        <v>1225</v>
      </c>
      <c r="AF1315" s="126"/>
      <c r="AG1315" s="126"/>
    </row>
    <row r="1316" spans="1:33" s="52" customFormat="1" x14ac:dyDescent="0.25">
      <c r="A1316" s="181"/>
      <c r="B1316" s="182" t="s">
        <v>16</v>
      </c>
      <c r="C1316" s="183"/>
      <c r="D1316" s="82"/>
      <c r="E1316" s="82"/>
      <c r="F1316" s="184"/>
      <c r="G1316" s="143"/>
      <c r="H1316" s="143"/>
      <c r="I1316" s="143"/>
      <c r="J1316" s="143"/>
      <c r="K1316" s="143"/>
      <c r="L1316" s="143"/>
      <c r="M1316" s="143"/>
      <c r="N1316" s="143"/>
      <c r="O1316" s="143"/>
      <c r="P1316" s="143"/>
      <c r="Q1316" s="143"/>
      <c r="R1316" s="143"/>
      <c r="S1316" s="143"/>
      <c r="T1316" s="143"/>
      <c r="U1316" s="143"/>
      <c r="V1316" s="143"/>
      <c r="W1316" s="143"/>
      <c r="X1316" s="143"/>
      <c r="Y1316" s="143"/>
      <c r="Z1316" s="143"/>
      <c r="AA1316" s="144">
        <f>SUM(AA1308:AA1315)</f>
        <v>2629381.29</v>
      </c>
      <c r="AB1316" s="145">
        <f>AA1316/E1308</f>
        <v>0.99999999874495193</v>
      </c>
      <c r="AC1316" s="136"/>
      <c r="AD1316" s="137"/>
      <c r="AE1316" s="136"/>
      <c r="AF1316" s="126"/>
      <c r="AG1316" s="126"/>
    </row>
    <row r="1317" spans="1:33" s="52" customFormat="1" ht="15" customHeight="1" x14ac:dyDescent="0.25">
      <c r="A1317" s="513">
        <v>148</v>
      </c>
      <c r="B1317" s="510" t="s">
        <v>520</v>
      </c>
      <c r="C1317" s="516" t="s">
        <v>516</v>
      </c>
      <c r="D1317" s="522" t="s">
        <v>1071</v>
      </c>
      <c r="E1317" s="519">
        <v>1979691.9979999999</v>
      </c>
      <c r="F1317" s="132" t="s">
        <v>96</v>
      </c>
      <c r="G1317" s="79"/>
      <c r="H1317" s="79"/>
      <c r="I1317" s="79"/>
      <c r="J1317" s="79">
        <v>70855</v>
      </c>
      <c r="K1317" s="79"/>
      <c r="L1317" s="79"/>
      <c r="M1317" s="79"/>
      <c r="N1317" s="79"/>
      <c r="O1317" s="79"/>
      <c r="P1317" s="79"/>
      <c r="Q1317" s="79"/>
      <c r="R1317" s="79"/>
      <c r="S1317" s="79"/>
      <c r="T1317" s="79">
        <v>70855</v>
      </c>
      <c r="U1317" s="79"/>
      <c r="V1317" s="79"/>
      <c r="W1317" s="79"/>
      <c r="X1317" s="79"/>
      <c r="Y1317" s="79"/>
      <c r="Z1317" s="79"/>
      <c r="AA1317" s="261">
        <f>SUM(G1317:N1317)</f>
        <v>70855</v>
      </c>
      <c r="AB1317" s="175"/>
      <c r="AC1317" s="136"/>
      <c r="AD1317" s="137"/>
      <c r="AE1317" s="136" t="s">
        <v>1431</v>
      </c>
      <c r="AF1317" s="126"/>
      <c r="AG1317" s="126"/>
    </row>
    <row r="1318" spans="1:33" s="52" customFormat="1" x14ac:dyDescent="0.25">
      <c r="A1318" s="514"/>
      <c r="B1318" s="511"/>
      <c r="C1318" s="517"/>
      <c r="D1318" s="577"/>
      <c r="E1318" s="520"/>
      <c r="F1318" s="132" t="s">
        <v>54</v>
      </c>
      <c r="G1318" s="79"/>
      <c r="H1318" s="79"/>
      <c r="I1318" s="79"/>
      <c r="J1318" s="79"/>
      <c r="K1318" s="79"/>
      <c r="L1318" s="79">
        <v>56684</v>
      </c>
      <c r="M1318" s="79"/>
      <c r="N1318" s="79"/>
      <c r="O1318" s="79"/>
      <c r="P1318" s="79"/>
      <c r="Q1318" s="79"/>
      <c r="R1318" s="79"/>
      <c r="S1318" s="79">
        <v>28342</v>
      </c>
      <c r="T1318" s="79"/>
      <c r="U1318" s="79"/>
      <c r="V1318" s="79"/>
      <c r="W1318" s="79"/>
      <c r="X1318" s="79"/>
      <c r="Y1318" s="79"/>
      <c r="Z1318" s="79"/>
      <c r="AA1318" s="261">
        <f t="shared" ref="AA1318:AA1324" si="25">SUM(G1318:N1318)</f>
        <v>56684</v>
      </c>
      <c r="AB1318" s="175"/>
      <c r="AC1318" s="136">
        <v>1</v>
      </c>
      <c r="AD1318" s="137">
        <v>28342</v>
      </c>
      <c r="AE1318" s="136" t="s">
        <v>1432</v>
      </c>
      <c r="AF1318" s="126"/>
      <c r="AG1318" s="126"/>
    </row>
    <row r="1319" spans="1:33" s="52" customFormat="1" x14ac:dyDescent="0.25">
      <c r="A1319" s="514"/>
      <c r="B1319" s="511"/>
      <c r="C1319" s="517"/>
      <c r="D1319" s="577"/>
      <c r="E1319" s="520"/>
      <c r="F1319" s="132" t="s">
        <v>53</v>
      </c>
      <c r="G1319" s="79"/>
      <c r="H1319" s="79"/>
      <c r="I1319" s="79"/>
      <c r="J1319" s="79"/>
      <c r="K1319" s="79"/>
      <c r="L1319" s="79">
        <v>425131</v>
      </c>
      <c r="M1319" s="79"/>
      <c r="N1319" s="79"/>
      <c r="O1319" s="79"/>
      <c r="P1319" s="79">
        <v>340105</v>
      </c>
      <c r="Q1319" s="79"/>
      <c r="R1319" s="79"/>
      <c r="S1319" s="79"/>
      <c r="T1319" s="79"/>
      <c r="U1319" s="79"/>
      <c r="V1319" s="79"/>
      <c r="W1319" s="79"/>
      <c r="X1319" s="79"/>
      <c r="Y1319" s="79"/>
      <c r="Z1319" s="79"/>
      <c r="AA1319" s="261">
        <f t="shared" si="25"/>
        <v>425131</v>
      </c>
      <c r="AB1319" s="175"/>
      <c r="AC1319" s="136">
        <v>3</v>
      </c>
      <c r="AD1319" s="137">
        <v>85026</v>
      </c>
      <c r="AE1319" s="136"/>
      <c r="AF1319" s="126"/>
      <c r="AG1319" s="126"/>
    </row>
    <row r="1320" spans="1:33" s="52" customFormat="1" x14ac:dyDescent="0.25">
      <c r="A1320" s="514"/>
      <c r="B1320" s="511"/>
      <c r="C1320" s="517"/>
      <c r="D1320" s="577"/>
      <c r="E1320" s="520"/>
      <c r="F1320" s="132" t="s">
        <v>112</v>
      </c>
      <c r="G1320" s="79"/>
      <c r="H1320" s="79"/>
      <c r="I1320" s="79"/>
      <c r="J1320" s="79"/>
      <c r="K1320" s="79"/>
      <c r="L1320" s="79"/>
      <c r="M1320" s="79">
        <v>28342</v>
      </c>
      <c r="N1320" s="79"/>
      <c r="O1320" s="79"/>
      <c r="P1320" s="79"/>
      <c r="Q1320" s="79"/>
      <c r="R1320" s="79">
        <v>425131</v>
      </c>
      <c r="S1320" s="79"/>
      <c r="T1320" s="79"/>
      <c r="U1320" s="79"/>
      <c r="V1320" s="79"/>
      <c r="W1320" s="79"/>
      <c r="X1320" s="79"/>
      <c r="Y1320" s="79"/>
      <c r="Z1320" s="79"/>
      <c r="AA1320" s="261">
        <f t="shared" si="25"/>
        <v>28342</v>
      </c>
      <c r="AB1320" s="175"/>
      <c r="AC1320" s="136"/>
      <c r="AD1320" s="137"/>
      <c r="AE1320" s="136" t="s">
        <v>1433</v>
      </c>
      <c r="AF1320" s="126"/>
      <c r="AG1320" s="126"/>
    </row>
    <row r="1321" spans="1:33" s="52" customFormat="1" x14ac:dyDescent="0.25">
      <c r="A1321" s="514"/>
      <c r="B1321" s="511"/>
      <c r="C1321" s="517"/>
      <c r="D1321" s="577"/>
      <c r="E1321" s="520"/>
      <c r="F1321" s="132" t="s">
        <v>107</v>
      </c>
      <c r="G1321" s="79"/>
      <c r="H1321" s="79"/>
      <c r="I1321" s="79"/>
      <c r="J1321" s="79"/>
      <c r="K1321" s="79">
        <v>226736</v>
      </c>
      <c r="L1321" s="79"/>
      <c r="M1321" s="79"/>
      <c r="N1321" s="79"/>
      <c r="O1321" s="79"/>
      <c r="P1321" s="79"/>
      <c r="Q1321" s="79"/>
      <c r="R1321" s="79"/>
      <c r="S1321" s="79">
        <v>28342</v>
      </c>
      <c r="T1321" s="79"/>
      <c r="U1321" s="79"/>
      <c r="V1321" s="79"/>
      <c r="W1321" s="79"/>
      <c r="X1321" s="79"/>
      <c r="Y1321" s="79"/>
      <c r="Z1321" s="79"/>
      <c r="AA1321" s="261">
        <f t="shared" si="25"/>
        <v>226736</v>
      </c>
      <c r="AB1321" s="175"/>
      <c r="AC1321" s="136"/>
      <c r="AD1321" s="137"/>
      <c r="AE1321" s="136" t="s">
        <v>1329</v>
      </c>
      <c r="AF1321" s="126"/>
      <c r="AG1321" s="126"/>
    </row>
    <row r="1322" spans="1:33" s="52" customFormat="1" x14ac:dyDescent="0.25">
      <c r="A1322" s="514"/>
      <c r="B1322" s="511"/>
      <c r="C1322" s="517"/>
      <c r="D1322" s="577"/>
      <c r="E1322" s="520"/>
      <c r="F1322" s="132" t="s">
        <v>81</v>
      </c>
      <c r="G1322" s="79"/>
      <c r="H1322" s="79"/>
      <c r="I1322" s="79"/>
      <c r="J1322" s="79"/>
      <c r="K1322" s="79"/>
      <c r="L1322" s="79"/>
      <c r="M1322" s="79"/>
      <c r="N1322" s="79"/>
      <c r="O1322" s="79"/>
      <c r="P1322" s="79"/>
      <c r="Q1322" s="79">
        <v>226736</v>
      </c>
      <c r="R1322" s="79"/>
      <c r="S1322" s="79"/>
      <c r="T1322" s="79"/>
      <c r="U1322" s="79"/>
      <c r="V1322" s="79"/>
      <c r="W1322" s="79"/>
      <c r="X1322" s="79"/>
      <c r="Y1322" s="79"/>
      <c r="Z1322" s="79"/>
      <c r="AA1322" s="261">
        <v>566841</v>
      </c>
      <c r="AB1322" s="175"/>
      <c r="AC1322" s="136"/>
      <c r="AD1322" s="137"/>
      <c r="AE1322" s="136" t="s">
        <v>1434</v>
      </c>
      <c r="AF1322" s="126"/>
      <c r="AG1322" s="126"/>
    </row>
    <row r="1323" spans="1:33" s="52" customFormat="1" x14ac:dyDescent="0.25">
      <c r="A1323" s="514"/>
      <c r="B1323" s="511"/>
      <c r="C1323" s="517"/>
      <c r="D1323" s="577"/>
      <c r="E1323" s="520"/>
      <c r="F1323" s="132" t="s">
        <v>35</v>
      </c>
      <c r="G1323" s="79"/>
      <c r="H1323" s="79"/>
      <c r="I1323" s="79"/>
      <c r="J1323" s="79"/>
      <c r="K1323" s="79"/>
      <c r="L1323" s="79"/>
      <c r="M1323" s="79"/>
      <c r="N1323" s="79"/>
      <c r="O1323" s="79"/>
      <c r="P1323" s="79">
        <v>566841</v>
      </c>
      <c r="Q1323" s="79"/>
      <c r="R1323" s="79"/>
      <c r="S1323" s="79"/>
      <c r="T1323" s="79"/>
      <c r="U1323" s="79"/>
      <c r="V1323" s="79"/>
      <c r="W1323" s="79"/>
      <c r="X1323" s="79"/>
      <c r="Y1323" s="79"/>
      <c r="Z1323" s="79"/>
      <c r="AA1323" s="261">
        <v>38262</v>
      </c>
      <c r="AB1323" s="175"/>
      <c r="AC1323" s="136"/>
      <c r="AD1323" s="137"/>
      <c r="AE1323" s="136" t="s">
        <v>1435</v>
      </c>
      <c r="AF1323" s="126"/>
      <c r="AG1323" s="126"/>
    </row>
    <row r="1324" spans="1:33" s="52" customFormat="1" x14ac:dyDescent="0.25">
      <c r="A1324" s="515"/>
      <c r="B1324" s="512"/>
      <c r="C1324" s="518"/>
      <c r="D1324" s="578"/>
      <c r="E1324" s="521"/>
      <c r="F1324" s="132" t="s">
        <v>24</v>
      </c>
      <c r="G1324" s="79"/>
      <c r="H1324" s="79"/>
      <c r="I1324" s="79"/>
      <c r="J1324" s="79"/>
      <c r="K1324" s="79"/>
      <c r="L1324" s="79"/>
      <c r="M1324" s="79">
        <v>141710</v>
      </c>
      <c r="N1324" s="79"/>
      <c r="O1324" s="79"/>
      <c r="P1324" s="79"/>
      <c r="Q1324" s="79"/>
      <c r="R1324" s="79"/>
      <c r="S1324" s="79"/>
      <c r="T1324" s="79"/>
      <c r="U1324" s="79">
        <v>38262</v>
      </c>
      <c r="V1324" s="79"/>
      <c r="W1324" s="79"/>
      <c r="X1324" s="79"/>
      <c r="Y1324" s="79"/>
      <c r="Z1324" s="79"/>
      <c r="AA1324" s="261">
        <f t="shared" si="25"/>
        <v>141710</v>
      </c>
      <c r="AB1324" s="175"/>
      <c r="AC1324" s="136"/>
      <c r="AD1324" s="137"/>
      <c r="AE1324" s="136" t="s">
        <v>1436</v>
      </c>
      <c r="AF1324" s="126"/>
      <c r="AG1324" s="126"/>
    </row>
    <row r="1325" spans="1:33" s="52" customFormat="1" x14ac:dyDescent="0.25">
      <c r="A1325" s="177"/>
      <c r="B1325" s="105"/>
      <c r="C1325" s="80"/>
      <c r="D1325" s="284"/>
      <c r="E1325" s="33"/>
      <c r="F1325" s="135" t="s">
        <v>51</v>
      </c>
      <c r="G1325" s="79"/>
      <c r="H1325" s="79"/>
      <c r="I1325" s="79"/>
      <c r="J1325" s="79"/>
      <c r="K1325" s="79"/>
      <c r="L1325" s="79"/>
      <c r="M1325" s="79"/>
      <c r="N1325" s="79"/>
      <c r="O1325" s="79"/>
      <c r="P1325" s="79"/>
      <c r="Q1325" s="79"/>
      <c r="R1325" s="79"/>
      <c r="S1325" s="79">
        <v>141710</v>
      </c>
      <c r="T1325" s="79"/>
      <c r="U1325" s="79"/>
      <c r="V1325" s="79"/>
      <c r="W1325" s="79"/>
      <c r="X1325" s="79"/>
      <c r="Y1325" s="79"/>
      <c r="Z1325" s="79"/>
      <c r="AA1325" s="261">
        <v>425131</v>
      </c>
      <c r="AB1325" s="175"/>
      <c r="AC1325" s="136"/>
      <c r="AD1325" s="137"/>
      <c r="AE1325" s="136"/>
      <c r="AF1325" s="126"/>
      <c r="AG1325" s="126"/>
    </row>
    <row r="1326" spans="1:33" s="52" customFormat="1" x14ac:dyDescent="0.25">
      <c r="A1326" s="181"/>
      <c r="B1326" s="182" t="s">
        <v>16</v>
      </c>
      <c r="C1326" s="183"/>
      <c r="D1326" s="82"/>
      <c r="E1326" s="82"/>
      <c r="F1326" s="184"/>
      <c r="G1326" s="143"/>
      <c r="H1326" s="143"/>
      <c r="I1326" s="143"/>
      <c r="J1326" s="143"/>
      <c r="K1326" s="143"/>
      <c r="L1326" s="143"/>
      <c r="M1326" s="143"/>
      <c r="N1326" s="143"/>
      <c r="O1326" s="143"/>
      <c r="P1326" s="143"/>
      <c r="Q1326" s="143"/>
      <c r="R1326" s="143"/>
      <c r="S1326" s="143"/>
      <c r="T1326" s="143"/>
      <c r="U1326" s="143"/>
      <c r="V1326" s="143"/>
      <c r="W1326" s="143"/>
      <c r="X1326" s="143"/>
      <c r="Y1326" s="143"/>
      <c r="Z1326" s="143"/>
      <c r="AA1326" s="144">
        <f>SUM(AA1317:AA1325)</f>
        <v>1979692</v>
      </c>
      <c r="AB1326" s="145">
        <f>AA1326/E1317</f>
        <v>1.0000000010102581</v>
      </c>
      <c r="AC1326" s="136"/>
      <c r="AD1326" s="137"/>
      <c r="AE1326" s="136"/>
      <c r="AF1326" s="126"/>
      <c r="AG1326" s="126"/>
    </row>
    <row r="1327" spans="1:33" s="52" customFormat="1" ht="15" customHeight="1" x14ac:dyDescent="0.25">
      <c r="A1327" s="513">
        <v>149</v>
      </c>
      <c r="B1327" s="510" t="s">
        <v>521</v>
      </c>
      <c r="C1327" s="516" t="s">
        <v>522</v>
      </c>
      <c r="D1327" s="522" t="s">
        <v>900</v>
      </c>
      <c r="E1327" s="519">
        <v>1720670.7271000003</v>
      </c>
      <c r="F1327" s="132" t="s">
        <v>32</v>
      </c>
      <c r="G1327" s="79"/>
      <c r="H1327" s="79"/>
      <c r="I1327" s="79"/>
      <c r="J1327" s="79"/>
      <c r="K1327" s="79"/>
      <c r="L1327" s="79"/>
      <c r="M1327" s="79"/>
      <c r="N1327" s="79"/>
      <c r="O1327" s="79"/>
      <c r="P1327" s="79"/>
      <c r="Q1327" s="79"/>
      <c r="R1327" s="79"/>
      <c r="S1327" s="79">
        <v>101517</v>
      </c>
      <c r="T1327" s="79"/>
      <c r="U1327" s="79"/>
      <c r="V1327" s="79"/>
      <c r="W1327" s="79"/>
      <c r="X1327" s="79"/>
      <c r="Y1327" s="79"/>
      <c r="Z1327" s="79"/>
      <c r="AA1327" s="261">
        <v>101517</v>
      </c>
      <c r="AB1327" s="175"/>
      <c r="AC1327" s="136"/>
      <c r="AD1327" s="137"/>
      <c r="AE1327" s="136"/>
      <c r="AF1327" s="126"/>
      <c r="AG1327" s="126"/>
    </row>
    <row r="1328" spans="1:33" s="52" customFormat="1" x14ac:dyDescent="0.25">
      <c r="A1328" s="514"/>
      <c r="B1328" s="511"/>
      <c r="C1328" s="517"/>
      <c r="D1328" s="577"/>
      <c r="E1328" s="520"/>
      <c r="F1328" s="132" t="s">
        <v>203</v>
      </c>
      <c r="G1328" s="79"/>
      <c r="H1328" s="79"/>
      <c r="I1328" s="79"/>
      <c r="J1328" s="79"/>
      <c r="K1328" s="79"/>
      <c r="L1328" s="79"/>
      <c r="M1328" s="79"/>
      <c r="N1328" s="79">
        <v>438721</v>
      </c>
      <c r="O1328" s="79"/>
      <c r="P1328" s="79"/>
      <c r="Q1328" s="79"/>
      <c r="R1328" s="79"/>
      <c r="S1328" s="79">
        <v>438721</v>
      </c>
      <c r="T1328" s="79"/>
      <c r="U1328" s="79"/>
      <c r="V1328" s="79"/>
      <c r="W1328" s="79"/>
      <c r="X1328" s="79"/>
      <c r="Y1328" s="79"/>
      <c r="Z1328" s="79"/>
      <c r="AA1328" s="261">
        <v>438721</v>
      </c>
      <c r="AB1328" s="175"/>
      <c r="AC1328" s="136"/>
      <c r="AD1328" s="137"/>
      <c r="AE1328" s="136"/>
      <c r="AF1328" s="126"/>
      <c r="AG1328" s="126"/>
    </row>
    <row r="1329" spans="1:33" s="52" customFormat="1" x14ac:dyDescent="0.25">
      <c r="A1329" s="514"/>
      <c r="B1329" s="511"/>
      <c r="C1329" s="517"/>
      <c r="D1329" s="577"/>
      <c r="E1329" s="520"/>
      <c r="F1329" s="132" t="s">
        <v>122</v>
      </c>
      <c r="G1329" s="79"/>
      <c r="H1329" s="79"/>
      <c r="I1329" s="79"/>
      <c r="J1329" s="79"/>
      <c r="K1329" s="79"/>
      <c r="L1329" s="79"/>
      <c r="M1329" s="79"/>
      <c r="N1329" s="79"/>
      <c r="O1329" s="79"/>
      <c r="P1329" s="79"/>
      <c r="Q1329" s="79"/>
      <c r="R1329" s="79"/>
      <c r="S1329" s="79">
        <v>330000</v>
      </c>
      <c r="T1329" s="79"/>
      <c r="U1329" s="79"/>
      <c r="V1329" s="79"/>
      <c r="W1329" s="79"/>
      <c r="X1329" s="79"/>
      <c r="Y1329" s="79"/>
      <c r="Z1329" s="79"/>
      <c r="AA1329" s="261">
        <v>330000</v>
      </c>
      <c r="AB1329" s="175"/>
      <c r="AC1329" s="136"/>
      <c r="AD1329" s="137"/>
      <c r="AE1329" s="136"/>
      <c r="AF1329" s="126"/>
      <c r="AG1329" s="126"/>
    </row>
    <row r="1330" spans="1:33" s="52" customFormat="1" x14ac:dyDescent="0.25">
      <c r="A1330" s="514"/>
      <c r="B1330" s="511"/>
      <c r="C1330" s="517"/>
      <c r="D1330" s="577"/>
      <c r="E1330" s="520"/>
      <c r="F1330" s="132" t="s">
        <v>145</v>
      </c>
      <c r="G1330" s="79"/>
      <c r="H1330" s="79"/>
      <c r="I1330" s="79"/>
      <c r="J1330" s="79"/>
      <c r="K1330" s="79"/>
      <c r="L1330" s="79"/>
      <c r="M1330" s="79"/>
      <c r="N1330" s="79">
        <v>770000</v>
      </c>
      <c r="O1330" s="79"/>
      <c r="P1330" s="79"/>
      <c r="Q1330" s="79"/>
      <c r="R1330" s="79"/>
      <c r="S1330" s="79"/>
      <c r="T1330" s="79"/>
      <c r="U1330" s="79"/>
      <c r="V1330" s="79"/>
      <c r="W1330" s="79"/>
      <c r="X1330" s="79"/>
      <c r="Y1330" s="79"/>
      <c r="Z1330" s="79"/>
      <c r="AA1330" s="261">
        <v>770000</v>
      </c>
      <c r="AB1330" s="175"/>
      <c r="AC1330" s="136">
        <v>11</v>
      </c>
      <c r="AD1330" s="137">
        <v>740575.85</v>
      </c>
      <c r="AE1330" s="136"/>
      <c r="AF1330" s="126"/>
      <c r="AG1330" s="126"/>
    </row>
    <row r="1331" spans="1:33" s="52" customFormat="1" x14ac:dyDescent="0.25">
      <c r="A1331" s="515"/>
      <c r="B1331" s="512"/>
      <c r="C1331" s="518"/>
      <c r="D1331" s="578"/>
      <c r="E1331" s="521"/>
      <c r="F1331" s="132" t="s">
        <v>523</v>
      </c>
      <c r="G1331" s="79"/>
      <c r="H1331" s="79"/>
      <c r="I1331" s="79"/>
      <c r="J1331" s="79"/>
      <c r="K1331" s="79"/>
      <c r="L1331" s="79"/>
      <c r="M1331" s="79"/>
      <c r="N1331" s="79"/>
      <c r="O1331" s="79"/>
      <c r="P1331" s="79"/>
      <c r="Q1331" s="79"/>
      <c r="R1331" s="79"/>
      <c r="S1331" s="79"/>
      <c r="T1331" s="79"/>
      <c r="U1331" s="79"/>
      <c r="V1331" s="79">
        <v>80432</v>
      </c>
      <c r="W1331" s="79"/>
      <c r="X1331" s="79"/>
      <c r="Y1331" s="79"/>
      <c r="Z1331" s="79"/>
      <c r="AA1331" s="261">
        <v>80432</v>
      </c>
      <c r="AB1331" s="175"/>
      <c r="AC1331" s="136"/>
      <c r="AD1331" s="137"/>
      <c r="AE1331" s="136"/>
      <c r="AF1331" s="126"/>
      <c r="AG1331" s="126"/>
    </row>
    <row r="1332" spans="1:33" s="52" customFormat="1" x14ac:dyDescent="0.25">
      <c r="A1332" s="181"/>
      <c r="B1332" s="182" t="s">
        <v>16</v>
      </c>
      <c r="C1332" s="183"/>
      <c r="D1332" s="82"/>
      <c r="E1332" s="82"/>
      <c r="F1332" s="184"/>
      <c r="G1332" s="143"/>
      <c r="H1332" s="143"/>
      <c r="I1332" s="143"/>
      <c r="J1332" s="143"/>
      <c r="K1332" s="143"/>
      <c r="L1332" s="143"/>
      <c r="M1332" s="143"/>
      <c r="N1332" s="143"/>
      <c r="O1332" s="143"/>
      <c r="P1332" s="143"/>
      <c r="Q1332" s="143"/>
      <c r="R1332" s="143"/>
      <c r="S1332" s="143"/>
      <c r="T1332" s="143"/>
      <c r="U1332" s="143"/>
      <c r="V1332" s="143"/>
      <c r="W1332" s="143"/>
      <c r="X1332" s="143"/>
      <c r="Y1332" s="143"/>
      <c r="Z1332" s="143"/>
      <c r="AA1332" s="144">
        <f>SUM(AA1327:AA1331)</f>
        <v>1720670</v>
      </c>
      <c r="AB1332" s="145">
        <f>AA1332/E1327</f>
        <v>0.99999957743222523</v>
      </c>
      <c r="AC1332" s="136"/>
      <c r="AD1332" s="137"/>
      <c r="AE1332" s="136"/>
      <c r="AF1332" s="126"/>
      <c r="AG1332" s="126"/>
    </row>
    <row r="1333" spans="1:33" s="52" customFormat="1" ht="24" customHeight="1" x14ac:dyDescent="0.25">
      <c r="A1333" s="513">
        <v>150</v>
      </c>
      <c r="B1333" s="510" t="s">
        <v>524</v>
      </c>
      <c r="C1333" s="516" t="s">
        <v>522</v>
      </c>
      <c r="D1333" s="522" t="s">
        <v>901</v>
      </c>
      <c r="E1333" s="519">
        <v>1660935.31</v>
      </c>
      <c r="F1333" s="132" t="s">
        <v>46</v>
      </c>
      <c r="G1333" s="79"/>
      <c r="H1333" s="79"/>
      <c r="I1333" s="79"/>
      <c r="J1333" s="79"/>
      <c r="K1333" s="79"/>
      <c r="L1333" s="79"/>
      <c r="M1333" s="79"/>
      <c r="N1333" s="79"/>
      <c r="O1333" s="79"/>
      <c r="P1333" s="79"/>
      <c r="Q1333" s="79"/>
      <c r="R1333" s="79">
        <v>446171</v>
      </c>
      <c r="S1333" s="79"/>
      <c r="T1333" s="79"/>
      <c r="U1333" s="79"/>
      <c r="V1333" s="79"/>
      <c r="W1333" s="79"/>
      <c r="X1333" s="79"/>
      <c r="Y1333" s="79"/>
      <c r="Z1333" s="79"/>
      <c r="AA1333" s="261">
        <v>446171</v>
      </c>
      <c r="AB1333" s="175"/>
      <c r="AC1333" s="136"/>
      <c r="AD1333" s="137"/>
      <c r="AE1333" s="136"/>
      <c r="AF1333" s="126"/>
      <c r="AG1333" s="126"/>
    </row>
    <row r="1334" spans="1:33" s="52" customFormat="1" ht="24" customHeight="1" x14ac:dyDescent="0.25">
      <c r="A1334" s="515"/>
      <c r="B1334" s="512"/>
      <c r="C1334" s="518"/>
      <c r="D1334" s="578"/>
      <c r="E1334" s="521"/>
      <c r="F1334" s="132" t="s">
        <v>122</v>
      </c>
      <c r="G1334" s="79"/>
      <c r="H1334" s="79"/>
      <c r="I1334" s="79"/>
      <c r="J1334" s="79"/>
      <c r="K1334" s="79"/>
      <c r="L1334" s="79"/>
      <c r="M1334" s="79"/>
      <c r="N1334" s="79"/>
      <c r="O1334" s="79"/>
      <c r="P1334" s="79"/>
      <c r="Q1334" s="79">
        <v>360000</v>
      </c>
      <c r="R1334" s="79"/>
      <c r="S1334" s="79"/>
      <c r="T1334" s="79"/>
      <c r="U1334" s="79"/>
      <c r="V1334" s="79"/>
      <c r="W1334" s="79"/>
      <c r="X1334" s="79"/>
      <c r="Y1334" s="79"/>
      <c r="Z1334" s="79"/>
      <c r="AA1334" s="261">
        <v>360000</v>
      </c>
      <c r="AB1334" s="175"/>
      <c r="AC1334" s="136"/>
      <c r="AD1334" s="137"/>
      <c r="AE1334" s="136"/>
      <c r="AF1334" s="126"/>
      <c r="AG1334" s="126"/>
    </row>
    <row r="1335" spans="1:33" s="52" customFormat="1" ht="24" customHeight="1" x14ac:dyDescent="0.25">
      <c r="A1335" s="177"/>
      <c r="B1335" s="105"/>
      <c r="C1335" s="80"/>
      <c r="D1335" s="284"/>
      <c r="E1335" s="33"/>
      <c r="F1335" s="135" t="s">
        <v>145</v>
      </c>
      <c r="G1335" s="79"/>
      <c r="H1335" s="79"/>
      <c r="I1335" s="79"/>
      <c r="J1335" s="79"/>
      <c r="K1335" s="79"/>
      <c r="L1335" s="79"/>
      <c r="M1335" s="79">
        <v>665543</v>
      </c>
      <c r="N1335" s="79"/>
      <c r="O1335" s="79"/>
      <c r="P1335" s="79"/>
      <c r="Q1335" s="79"/>
      <c r="R1335" s="79">
        <v>124184</v>
      </c>
      <c r="S1335" s="79"/>
      <c r="T1335" s="79"/>
      <c r="U1335" s="79"/>
      <c r="V1335" s="79"/>
      <c r="W1335" s="79"/>
      <c r="X1335" s="79"/>
      <c r="Y1335" s="79"/>
      <c r="Z1335" s="79"/>
      <c r="AA1335" s="261">
        <v>665543</v>
      </c>
      <c r="AB1335" s="175"/>
      <c r="AC1335" s="136">
        <v>9</v>
      </c>
      <c r="AD1335" s="137">
        <v>541359</v>
      </c>
      <c r="AE1335" s="136"/>
      <c r="AF1335" s="126"/>
      <c r="AG1335" s="126"/>
    </row>
    <row r="1336" spans="1:33" s="52" customFormat="1" ht="24" customHeight="1" x14ac:dyDescent="0.25">
      <c r="A1336" s="177"/>
      <c r="B1336" s="105"/>
      <c r="C1336" s="80"/>
      <c r="D1336" s="284"/>
      <c r="E1336" s="33"/>
      <c r="F1336" s="135" t="s">
        <v>32</v>
      </c>
      <c r="G1336" s="79"/>
      <c r="H1336" s="79"/>
      <c r="I1336" s="79"/>
      <c r="J1336" s="79"/>
      <c r="K1336" s="79"/>
      <c r="L1336" s="79"/>
      <c r="M1336" s="79"/>
      <c r="N1336" s="79"/>
      <c r="O1336" s="79"/>
      <c r="P1336" s="79"/>
      <c r="Q1336" s="79"/>
      <c r="R1336" s="79">
        <v>100000</v>
      </c>
      <c r="S1336" s="79"/>
      <c r="T1336" s="79"/>
      <c r="U1336" s="79"/>
      <c r="V1336" s="79"/>
      <c r="W1336" s="79"/>
      <c r="X1336" s="79"/>
      <c r="Y1336" s="79"/>
      <c r="Z1336" s="79"/>
      <c r="AA1336" s="261">
        <v>100000</v>
      </c>
      <c r="AB1336" s="175"/>
      <c r="AC1336" s="136"/>
      <c r="AD1336" s="137"/>
      <c r="AE1336" s="136"/>
      <c r="AF1336" s="126"/>
      <c r="AG1336" s="126"/>
    </row>
    <row r="1337" spans="1:33" s="52" customFormat="1" ht="24" customHeight="1" x14ac:dyDescent="0.25">
      <c r="A1337" s="177"/>
      <c r="B1337" s="105"/>
      <c r="C1337" s="80"/>
      <c r="D1337" s="284"/>
      <c r="E1337" s="33"/>
      <c r="F1337" s="135" t="s">
        <v>218</v>
      </c>
      <c r="G1337" s="79"/>
      <c r="H1337" s="79"/>
      <c r="I1337" s="79"/>
      <c r="J1337" s="79"/>
      <c r="K1337" s="79"/>
      <c r="L1337" s="79"/>
      <c r="M1337" s="79"/>
      <c r="N1337" s="79"/>
      <c r="O1337" s="79"/>
      <c r="P1337" s="79"/>
      <c r="Q1337" s="79"/>
      <c r="R1337" s="79"/>
      <c r="S1337" s="79">
        <v>89221</v>
      </c>
      <c r="T1337" s="79"/>
      <c r="U1337" s="79"/>
      <c r="V1337" s="79"/>
      <c r="W1337" s="79"/>
      <c r="X1337" s="79"/>
      <c r="Y1337" s="79"/>
      <c r="Z1337" s="79"/>
      <c r="AA1337" s="261">
        <v>89221</v>
      </c>
      <c r="AB1337" s="175"/>
      <c r="AC1337" s="136"/>
      <c r="AD1337" s="137"/>
      <c r="AE1337" s="136"/>
      <c r="AF1337" s="126"/>
      <c r="AG1337" s="126"/>
    </row>
    <row r="1338" spans="1:33" s="52" customFormat="1" x14ac:dyDescent="0.25">
      <c r="A1338" s="181"/>
      <c r="B1338" s="182" t="s">
        <v>16</v>
      </c>
      <c r="C1338" s="183"/>
      <c r="D1338" s="82"/>
      <c r="E1338" s="82"/>
      <c r="F1338" s="184"/>
      <c r="G1338" s="143"/>
      <c r="H1338" s="143"/>
      <c r="I1338" s="143"/>
      <c r="J1338" s="143"/>
      <c r="K1338" s="143"/>
      <c r="L1338" s="143"/>
      <c r="M1338" s="143"/>
      <c r="N1338" s="143"/>
      <c r="O1338" s="143"/>
      <c r="P1338" s="143"/>
      <c r="Q1338" s="143"/>
      <c r="R1338" s="143"/>
      <c r="S1338" s="143"/>
      <c r="T1338" s="143"/>
      <c r="U1338" s="143"/>
      <c r="V1338" s="143"/>
      <c r="W1338" s="143"/>
      <c r="X1338" s="143"/>
      <c r="Y1338" s="143"/>
      <c r="Z1338" s="143"/>
      <c r="AA1338" s="144">
        <f>SUM(AA1333:AA1337)</f>
        <v>1660935</v>
      </c>
      <c r="AB1338" s="145">
        <f>AA1338/E1333</f>
        <v>0.99999981335817345</v>
      </c>
      <c r="AC1338" s="136"/>
      <c r="AD1338" s="137"/>
      <c r="AE1338" s="136"/>
      <c r="AF1338" s="126"/>
      <c r="AG1338" s="126"/>
    </row>
    <row r="1339" spans="1:33" s="52" customFormat="1" x14ac:dyDescent="0.25">
      <c r="A1339" s="513">
        <v>151</v>
      </c>
      <c r="B1339" s="556" t="s">
        <v>525</v>
      </c>
      <c r="C1339" s="570" t="s">
        <v>522</v>
      </c>
      <c r="D1339" s="552" t="s">
        <v>1181</v>
      </c>
      <c r="E1339" s="519">
        <v>1596071.31</v>
      </c>
      <c r="F1339" s="132" t="s">
        <v>145</v>
      </c>
      <c r="G1339" s="84"/>
      <c r="H1339" s="133"/>
      <c r="I1339" s="133"/>
      <c r="J1339" s="133"/>
      <c r="K1339" s="134"/>
      <c r="L1339" s="134"/>
      <c r="M1339" s="134">
        <v>661997</v>
      </c>
      <c r="N1339" s="133"/>
      <c r="O1339" s="133"/>
      <c r="P1339" s="133"/>
      <c r="Q1339" s="133"/>
      <c r="R1339" s="133">
        <v>422553</v>
      </c>
      <c r="S1339" s="133"/>
      <c r="T1339" s="133"/>
      <c r="U1339" s="133"/>
      <c r="V1339" s="133"/>
      <c r="W1339" s="133"/>
      <c r="X1339" s="133"/>
      <c r="Y1339" s="133"/>
      <c r="Z1339" s="133"/>
      <c r="AA1339" s="133">
        <v>661997</v>
      </c>
      <c r="AB1339" s="175"/>
      <c r="AC1339" s="136">
        <v>4</v>
      </c>
      <c r="AD1339" s="137">
        <v>239444</v>
      </c>
      <c r="AE1339" s="136" t="s">
        <v>1495</v>
      </c>
      <c r="AF1339" s="126"/>
      <c r="AG1339" s="126"/>
    </row>
    <row r="1340" spans="1:33" s="52" customFormat="1" x14ac:dyDescent="0.25">
      <c r="A1340" s="514"/>
      <c r="B1340" s="557"/>
      <c r="C1340" s="571"/>
      <c r="D1340" s="571"/>
      <c r="E1340" s="520"/>
      <c r="F1340" s="132" t="s">
        <v>46</v>
      </c>
      <c r="G1340" s="84"/>
      <c r="H1340" s="133"/>
      <c r="I1340" s="133"/>
      <c r="J1340" s="133"/>
      <c r="K1340" s="133"/>
      <c r="L1340" s="134"/>
      <c r="M1340" s="133"/>
      <c r="N1340" s="133"/>
      <c r="O1340" s="133"/>
      <c r="P1340" s="133"/>
      <c r="Q1340" s="133"/>
      <c r="R1340" s="133"/>
      <c r="S1340" s="133">
        <v>455141</v>
      </c>
      <c r="T1340" s="133"/>
      <c r="U1340" s="133"/>
      <c r="V1340" s="133"/>
      <c r="W1340" s="133"/>
      <c r="X1340" s="133"/>
      <c r="Y1340" s="133"/>
      <c r="Z1340" s="133"/>
      <c r="AA1340" s="133">
        <v>455141</v>
      </c>
      <c r="AB1340" s="175"/>
      <c r="AC1340" s="136"/>
      <c r="AD1340" s="137"/>
      <c r="AE1340" s="136"/>
      <c r="AF1340" s="126"/>
      <c r="AG1340" s="126"/>
    </row>
    <row r="1341" spans="1:33" s="52" customFormat="1" x14ac:dyDescent="0.25">
      <c r="A1341" s="514"/>
      <c r="B1341" s="557"/>
      <c r="C1341" s="571"/>
      <c r="D1341" s="571"/>
      <c r="E1341" s="520"/>
      <c r="F1341" s="132" t="s">
        <v>122</v>
      </c>
      <c r="G1341" s="84"/>
      <c r="H1341" s="133"/>
      <c r="I1341" s="133"/>
      <c r="J1341" s="133"/>
      <c r="K1341" s="133"/>
      <c r="L1341" s="133"/>
      <c r="M1341" s="133"/>
      <c r="N1341" s="133"/>
      <c r="O1341" s="133"/>
      <c r="P1341" s="133"/>
      <c r="Q1341" s="133"/>
      <c r="R1341" s="133">
        <v>300000</v>
      </c>
      <c r="S1341" s="133"/>
      <c r="T1341" s="133"/>
      <c r="U1341" s="133"/>
      <c r="V1341" s="133"/>
      <c r="W1341" s="133"/>
      <c r="X1341" s="133"/>
      <c r="Y1341" s="133"/>
      <c r="Z1341" s="133"/>
      <c r="AA1341" s="133">
        <v>300000</v>
      </c>
      <c r="AB1341" s="175"/>
      <c r="AC1341" s="136"/>
      <c r="AD1341" s="137"/>
      <c r="AE1341" s="136"/>
      <c r="AF1341" s="126"/>
      <c r="AG1341" s="126"/>
    </row>
    <row r="1342" spans="1:33" s="52" customFormat="1" x14ac:dyDescent="0.25">
      <c r="A1342" s="514"/>
      <c r="B1342" s="557"/>
      <c r="C1342" s="571"/>
      <c r="D1342" s="571"/>
      <c r="E1342" s="520"/>
      <c r="F1342" s="132" t="s">
        <v>32</v>
      </c>
      <c r="G1342" s="84"/>
      <c r="H1342" s="133"/>
      <c r="I1342" s="133"/>
      <c r="J1342" s="133"/>
      <c r="K1342" s="133"/>
      <c r="L1342" s="133"/>
      <c r="M1342" s="133"/>
      <c r="N1342" s="133"/>
      <c r="O1342" s="133"/>
      <c r="P1342" s="133"/>
      <c r="Q1342" s="133"/>
      <c r="R1342" s="133"/>
      <c r="S1342" s="133"/>
      <c r="T1342" s="133"/>
      <c r="U1342" s="133">
        <v>100000</v>
      </c>
      <c r="V1342" s="133"/>
      <c r="W1342" s="133"/>
      <c r="X1342" s="133"/>
      <c r="Y1342" s="133"/>
      <c r="Z1342" s="133"/>
      <c r="AA1342" s="133">
        <v>100000</v>
      </c>
      <c r="AB1342" s="175"/>
      <c r="AC1342" s="136"/>
      <c r="AD1342" s="137"/>
      <c r="AE1342" s="136"/>
      <c r="AF1342" s="126"/>
      <c r="AG1342" s="126"/>
    </row>
    <row r="1343" spans="1:33" s="52" customFormat="1" x14ac:dyDescent="0.25">
      <c r="A1343" s="515"/>
      <c r="B1343" s="558"/>
      <c r="C1343" s="572"/>
      <c r="D1343" s="572"/>
      <c r="E1343" s="521"/>
      <c r="F1343" s="132" t="s">
        <v>218</v>
      </c>
      <c r="G1343" s="84"/>
      <c r="H1343" s="133"/>
      <c r="I1343" s="133"/>
      <c r="J1343" s="133"/>
      <c r="K1343" s="133"/>
      <c r="L1343" s="133"/>
      <c r="M1343" s="133"/>
      <c r="N1343" s="133"/>
      <c r="O1343" s="133"/>
      <c r="P1343" s="133"/>
      <c r="Q1343" s="133"/>
      <c r="R1343" s="133"/>
      <c r="S1343" s="133"/>
      <c r="T1343" s="133"/>
      <c r="U1343" s="133"/>
      <c r="V1343" s="133"/>
      <c r="W1343" s="133">
        <v>78933</v>
      </c>
      <c r="X1343" s="133"/>
      <c r="Y1343" s="133"/>
      <c r="Z1343" s="133"/>
      <c r="AA1343" s="133">
        <v>78933</v>
      </c>
      <c r="AB1343" s="175"/>
      <c r="AC1343" s="136"/>
      <c r="AD1343" s="137"/>
      <c r="AE1343" s="136"/>
      <c r="AF1343" s="126"/>
      <c r="AG1343" s="126"/>
    </row>
    <row r="1344" spans="1:33" s="52" customFormat="1" x14ac:dyDescent="0.25">
      <c r="A1344" s="181"/>
      <c r="B1344" s="182" t="s">
        <v>16</v>
      </c>
      <c r="C1344" s="183"/>
      <c r="D1344" s="82"/>
      <c r="E1344" s="82"/>
      <c r="F1344" s="184"/>
      <c r="G1344" s="143"/>
      <c r="H1344" s="143"/>
      <c r="I1344" s="143"/>
      <c r="J1344" s="143"/>
      <c r="K1344" s="143"/>
      <c r="L1344" s="143"/>
      <c r="M1344" s="143"/>
      <c r="N1344" s="143"/>
      <c r="O1344" s="143"/>
      <c r="P1344" s="143"/>
      <c r="Q1344" s="143"/>
      <c r="R1344" s="143"/>
      <c r="S1344" s="143"/>
      <c r="T1344" s="143"/>
      <c r="U1344" s="143"/>
      <c r="V1344" s="143"/>
      <c r="W1344" s="143"/>
      <c r="X1344" s="143"/>
      <c r="Y1344" s="143"/>
      <c r="Z1344" s="143"/>
      <c r="AA1344" s="144">
        <f>SUM(AA1339:AA1343)</f>
        <v>1596071</v>
      </c>
      <c r="AB1344" s="145">
        <f>AA1344/E1339</f>
        <v>0.99999980577308911</v>
      </c>
      <c r="AC1344" s="136"/>
      <c r="AD1344" s="137"/>
      <c r="AE1344" s="136"/>
      <c r="AF1344" s="126"/>
      <c r="AG1344" s="126"/>
    </row>
    <row r="1345" spans="1:33" s="52" customFormat="1" ht="15" customHeight="1" x14ac:dyDescent="0.25">
      <c r="A1345" s="513">
        <v>152</v>
      </c>
      <c r="B1345" s="510" t="s">
        <v>526</v>
      </c>
      <c r="C1345" s="516" t="s">
        <v>522</v>
      </c>
      <c r="D1345" s="522" t="s">
        <v>1077</v>
      </c>
      <c r="E1345" s="519">
        <v>1248823.0900000001</v>
      </c>
      <c r="F1345" s="132" t="s">
        <v>145</v>
      </c>
      <c r="G1345" s="79"/>
      <c r="H1345" s="79"/>
      <c r="I1345" s="79"/>
      <c r="J1345" s="79"/>
      <c r="K1345" s="79"/>
      <c r="L1345" s="79"/>
      <c r="M1345" s="79"/>
      <c r="N1345" s="79"/>
      <c r="O1345" s="79"/>
      <c r="P1345" s="79"/>
      <c r="Q1345" s="79"/>
      <c r="R1345" s="79"/>
      <c r="S1345" s="79">
        <v>212691</v>
      </c>
      <c r="T1345" s="79"/>
      <c r="U1345" s="79"/>
      <c r="V1345" s="79"/>
      <c r="W1345" s="79"/>
      <c r="X1345" s="79"/>
      <c r="Y1345" s="79"/>
      <c r="Z1345" s="79"/>
      <c r="AA1345" s="261">
        <v>212691</v>
      </c>
      <c r="AB1345" s="175"/>
      <c r="AC1345" s="136"/>
      <c r="AD1345" s="137"/>
      <c r="AE1345" s="136"/>
      <c r="AF1345" s="126"/>
      <c r="AG1345" s="126"/>
    </row>
    <row r="1346" spans="1:33" s="52" customFormat="1" x14ac:dyDescent="0.25">
      <c r="A1346" s="514"/>
      <c r="B1346" s="511"/>
      <c r="C1346" s="517"/>
      <c r="D1346" s="578"/>
      <c r="E1346" s="520"/>
      <c r="F1346" s="132" t="s">
        <v>122</v>
      </c>
      <c r="G1346" s="79"/>
      <c r="H1346" s="79"/>
      <c r="I1346" s="79"/>
      <c r="J1346" s="79"/>
      <c r="K1346" s="79"/>
      <c r="L1346" s="79"/>
      <c r="M1346" s="79"/>
      <c r="N1346" s="79"/>
      <c r="O1346" s="79"/>
      <c r="P1346" s="79"/>
      <c r="Q1346" s="79">
        <v>450000</v>
      </c>
      <c r="R1346" s="79"/>
      <c r="S1346" s="79"/>
      <c r="T1346" s="79"/>
      <c r="U1346" s="79"/>
      <c r="V1346" s="79"/>
      <c r="W1346" s="79"/>
      <c r="X1346" s="79"/>
      <c r="Y1346" s="79"/>
      <c r="Z1346" s="79"/>
      <c r="AA1346" s="261">
        <v>450000</v>
      </c>
      <c r="AB1346" s="175"/>
      <c r="AC1346" s="136"/>
      <c r="AD1346" s="137"/>
      <c r="AE1346" s="136"/>
      <c r="AF1346" s="126"/>
      <c r="AG1346" s="126"/>
    </row>
    <row r="1347" spans="1:33" s="52" customFormat="1" x14ac:dyDescent="0.25">
      <c r="A1347" s="514"/>
      <c r="B1347" s="511"/>
      <c r="C1347" s="517"/>
      <c r="D1347" s="522"/>
      <c r="E1347" s="520"/>
      <c r="F1347" s="132" t="s">
        <v>46</v>
      </c>
      <c r="G1347" s="79"/>
      <c r="H1347" s="79"/>
      <c r="I1347" s="79"/>
      <c r="J1347" s="79"/>
      <c r="K1347" s="79"/>
      <c r="L1347" s="79"/>
      <c r="M1347" s="79"/>
      <c r="N1347" s="79"/>
      <c r="O1347" s="79"/>
      <c r="P1347" s="79"/>
      <c r="Q1347" s="79">
        <v>489991</v>
      </c>
      <c r="R1347" s="79"/>
      <c r="S1347" s="79"/>
      <c r="T1347" s="79"/>
      <c r="U1347" s="79"/>
      <c r="V1347" s="79"/>
      <c r="W1347" s="79"/>
      <c r="X1347" s="79"/>
      <c r="Y1347" s="79"/>
      <c r="Z1347" s="79"/>
      <c r="AA1347" s="261">
        <v>489991</v>
      </c>
      <c r="AB1347" s="175"/>
      <c r="AC1347" s="136"/>
      <c r="AD1347" s="137"/>
      <c r="AE1347" s="136"/>
      <c r="AF1347" s="126"/>
      <c r="AG1347" s="126"/>
    </row>
    <row r="1348" spans="1:33" s="52" customFormat="1" x14ac:dyDescent="0.25">
      <c r="A1348" s="514"/>
      <c r="B1348" s="511"/>
      <c r="C1348" s="517"/>
      <c r="D1348" s="578"/>
      <c r="E1348" s="520"/>
      <c r="F1348" s="132" t="s">
        <v>32</v>
      </c>
      <c r="G1348" s="79"/>
      <c r="H1348" s="79"/>
      <c r="I1348" s="79"/>
      <c r="J1348" s="79"/>
      <c r="K1348" s="79"/>
      <c r="L1348" s="79"/>
      <c r="M1348" s="79"/>
      <c r="N1348" s="79"/>
      <c r="O1348" s="79"/>
      <c r="P1348" s="79"/>
      <c r="Q1348" s="79"/>
      <c r="R1348" s="79"/>
      <c r="S1348" s="79">
        <v>35000</v>
      </c>
      <c r="T1348" s="79"/>
      <c r="U1348" s="79"/>
      <c r="V1348" s="79"/>
      <c r="W1348" s="79"/>
      <c r="X1348" s="79"/>
      <c r="Y1348" s="79"/>
      <c r="Z1348" s="79"/>
      <c r="AA1348" s="261">
        <v>35000</v>
      </c>
      <c r="AB1348" s="175"/>
      <c r="AC1348" s="136"/>
      <c r="AD1348" s="137"/>
      <c r="AE1348" s="136"/>
      <c r="AF1348" s="126"/>
      <c r="AG1348" s="126"/>
    </row>
    <row r="1349" spans="1:33" s="52" customFormat="1" x14ac:dyDescent="0.25">
      <c r="A1349" s="515"/>
      <c r="B1349" s="512"/>
      <c r="C1349" s="518"/>
      <c r="D1349" s="316"/>
      <c r="E1349" s="521"/>
      <c r="F1349" s="132" t="s">
        <v>218</v>
      </c>
      <c r="G1349" s="79"/>
      <c r="H1349" s="79"/>
      <c r="I1349" s="79"/>
      <c r="J1349" s="79"/>
      <c r="K1349" s="79"/>
      <c r="L1349" s="79"/>
      <c r="M1349" s="79"/>
      <c r="N1349" s="79"/>
      <c r="O1349" s="79"/>
      <c r="P1349" s="79"/>
      <c r="Q1349" s="79"/>
      <c r="R1349" s="79"/>
      <c r="S1349" s="79"/>
      <c r="T1349" s="79">
        <v>61141</v>
      </c>
      <c r="U1349" s="79"/>
      <c r="V1349" s="79"/>
      <c r="W1349" s="79"/>
      <c r="X1349" s="79"/>
      <c r="Y1349" s="79"/>
      <c r="Z1349" s="79"/>
      <c r="AA1349" s="261">
        <v>61141</v>
      </c>
      <c r="AB1349" s="175"/>
      <c r="AC1349" s="136"/>
      <c r="AD1349" s="137"/>
      <c r="AE1349" s="136"/>
      <c r="AF1349" s="126"/>
      <c r="AG1349" s="126"/>
    </row>
    <row r="1350" spans="1:33" s="52" customFormat="1" x14ac:dyDescent="0.25">
      <c r="A1350" s="181"/>
      <c r="B1350" s="182" t="s">
        <v>16</v>
      </c>
      <c r="C1350" s="183"/>
      <c r="D1350" s="82"/>
      <c r="E1350" s="82"/>
      <c r="F1350" s="184"/>
      <c r="G1350" s="143"/>
      <c r="H1350" s="143"/>
      <c r="I1350" s="143"/>
      <c r="J1350" s="143"/>
      <c r="K1350" s="143"/>
      <c r="L1350" s="143"/>
      <c r="M1350" s="143"/>
      <c r="N1350" s="143"/>
      <c r="O1350" s="143"/>
      <c r="P1350" s="143"/>
      <c r="Q1350" s="143"/>
      <c r="R1350" s="143"/>
      <c r="S1350" s="143"/>
      <c r="T1350" s="143"/>
      <c r="U1350" s="143"/>
      <c r="V1350" s="143"/>
      <c r="W1350" s="143"/>
      <c r="X1350" s="143"/>
      <c r="Y1350" s="143"/>
      <c r="Z1350" s="143"/>
      <c r="AA1350" s="144">
        <f>SUM(AA1345:AA1349)</f>
        <v>1248823</v>
      </c>
      <c r="AB1350" s="145">
        <f>AA1350/E1345</f>
        <v>0.99999992793214598</v>
      </c>
      <c r="AC1350" s="136"/>
      <c r="AD1350" s="137"/>
      <c r="AE1350" s="136"/>
      <c r="AF1350" s="126"/>
      <c r="AG1350" s="126"/>
    </row>
    <row r="1351" spans="1:33" s="52" customFormat="1" ht="15" customHeight="1" x14ac:dyDescent="0.25">
      <c r="A1351" s="513">
        <v>153</v>
      </c>
      <c r="B1351" s="510" t="s">
        <v>527</v>
      </c>
      <c r="C1351" s="516" t="s">
        <v>528</v>
      </c>
      <c r="D1351" s="522" t="s">
        <v>1078</v>
      </c>
      <c r="E1351" s="519">
        <v>2091980.31</v>
      </c>
      <c r="F1351" s="132" t="s">
        <v>118</v>
      </c>
      <c r="G1351" s="84"/>
      <c r="H1351" s="133"/>
      <c r="I1351" s="133"/>
      <c r="J1351" s="133"/>
      <c r="K1351" s="133"/>
      <c r="L1351" s="133">
        <v>1175762</v>
      </c>
      <c r="M1351" s="133"/>
      <c r="N1351" s="133"/>
      <c r="O1351" s="133"/>
      <c r="P1351" s="133"/>
      <c r="Q1351" s="133"/>
      <c r="R1351" s="133"/>
      <c r="S1351" s="133">
        <v>258719</v>
      </c>
      <c r="T1351" s="133"/>
      <c r="U1351" s="133"/>
      <c r="V1351" s="133"/>
      <c r="W1351" s="133"/>
      <c r="X1351" s="133"/>
      <c r="Y1351" s="133"/>
      <c r="Z1351" s="133"/>
      <c r="AA1351" s="133">
        <f>G1351+H1351+I1351+J1351+K1351+L1351+M1351</f>
        <v>1175762</v>
      </c>
      <c r="AB1351" s="175"/>
      <c r="AC1351" s="136">
        <v>11</v>
      </c>
      <c r="AD1351" s="137">
        <v>917043</v>
      </c>
      <c r="AE1351" s="136" t="s">
        <v>1419</v>
      </c>
      <c r="AF1351" s="126"/>
      <c r="AG1351" s="126"/>
    </row>
    <row r="1352" spans="1:33" s="52" customFormat="1" x14ac:dyDescent="0.25">
      <c r="A1352" s="514"/>
      <c r="B1352" s="511"/>
      <c r="C1352" s="517"/>
      <c r="D1352" s="578"/>
      <c r="E1352" s="520"/>
      <c r="F1352" s="132" t="s">
        <v>116</v>
      </c>
      <c r="G1352" s="84"/>
      <c r="H1352" s="133"/>
      <c r="I1352" s="286"/>
      <c r="J1352" s="133"/>
      <c r="K1352" s="133"/>
      <c r="L1352" s="133"/>
      <c r="M1352" s="133"/>
      <c r="N1352" s="133"/>
      <c r="O1352" s="133"/>
      <c r="P1352" s="133"/>
      <c r="Q1352" s="133"/>
      <c r="R1352" s="133"/>
      <c r="S1352" s="133">
        <v>405412</v>
      </c>
      <c r="T1352" s="133"/>
      <c r="U1352" s="133"/>
      <c r="V1352" s="133"/>
      <c r="W1352" s="133"/>
      <c r="X1352" s="133"/>
      <c r="Y1352" s="133"/>
      <c r="Z1352" s="133"/>
      <c r="AA1352" s="133">
        <v>405412</v>
      </c>
      <c r="AB1352" s="175"/>
      <c r="AC1352" s="136"/>
      <c r="AD1352" s="137"/>
      <c r="AE1352" s="136"/>
      <c r="AF1352" s="126"/>
      <c r="AG1352" s="126"/>
    </row>
    <row r="1353" spans="1:33" s="52" customFormat="1" x14ac:dyDescent="0.25">
      <c r="A1353" s="514"/>
      <c r="B1353" s="511"/>
      <c r="C1353" s="517"/>
      <c r="D1353" s="522"/>
      <c r="E1353" s="520"/>
      <c r="F1353" s="132" t="s">
        <v>171</v>
      </c>
      <c r="G1353" s="84"/>
      <c r="H1353" s="133"/>
      <c r="I1353" s="286"/>
      <c r="J1353" s="133"/>
      <c r="K1353" s="133"/>
      <c r="L1353" s="133"/>
      <c r="M1353" s="133"/>
      <c r="N1353" s="420"/>
      <c r="O1353" s="420"/>
      <c r="P1353" s="420"/>
      <c r="Q1353" s="420"/>
      <c r="R1353" s="420"/>
      <c r="S1353" s="420">
        <v>456731</v>
      </c>
      <c r="T1353" s="420"/>
      <c r="U1353" s="420"/>
      <c r="V1353" s="420"/>
      <c r="W1353" s="420"/>
      <c r="X1353" s="420"/>
      <c r="Y1353" s="420"/>
      <c r="Z1353" s="420"/>
      <c r="AA1353" s="420">
        <v>456731</v>
      </c>
      <c r="AB1353" s="175"/>
      <c r="AC1353" s="136"/>
      <c r="AD1353" s="137"/>
      <c r="AE1353" s="136"/>
      <c r="AF1353" s="126"/>
      <c r="AG1353" s="126"/>
    </row>
    <row r="1354" spans="1:33" s="52" customFormat="1" x14ac:dyDescent="0.25">
      <c r="A1354" s="515"/>
      <c r="B1354" s="512"/>
      <c r="C1354" s="518"/>
      <c r="D1354" s="578"/>
      <c r="E1354" s="521"/>
      <c r="F1354" s="132" t="s">
        <v>113</v>
      </c>
      <c r="G1354" s="84"/>
      <c r="H1354" s="133"/>
      <c r="I1354" s="286"/>
      <c r="J1354" s="133"/>
      <c r="K1354" s="133"/>
      <c r="L1354" s="133"/>
      <c r="M1354" s="133"/>
      <c r="N1354" s="133"/>
      <c r="O1354" s="133"/>
      <c r="P1354" s="133"/>
      <c r="Q1354" s="133"/>
      <c r="R1354" s="133"/>
      <c r="S1354" s="133">
        <v>54075</v>
      </c>
      <c r="T1354" s="133"/>
      <c r="U1354" s="133"/>
      <c r="V1354" s="133"/>
      <c r="W1354" s="133"/>
      <c r="X1354" s="133"/>
      <c r="Y1354" s="133"/>
      <c r="Z1354" s="133"/>
      <c r="AA1354" s="133">
        <v>54075</v>
      </c>
      <c r="AB1354" s="175"/>
      <c r="AC1354" s="136"/>
      <c r="AD1354" s="137"/>
      <c r="AE1354" s="136"/>
      <c r="AF1354" s="126"/>
      <c r="AG1354" s="126"/>
    </row>
    <row r="1355" spans="1:33" s="52" customFormat="1" x14ac:dyDescent="0.25">
      <c r="A1355" s="181"/>
      <c r="B1355" s="182" t="s">
        <v>16</v>
      </c>
      <c r="C1355" s="183"/>
      <c r="D1355" s="82"/>
      <c r="E1355" s="82"/>
      <c r="F1355" s="184"/>
      <c r="G1355" s="143"/>
      <c r="H1355" s="143"/>
      <c r="I1355" s="143"/>
      <c r="J1355" s="143"/>
      <c r="K1355" s="143"/>
      <c r="L1355" s="143"/>
      <c r="M1355" s="143"/>
      <c r="N1355" s="143"/>
      <c r="O1355" s="143"/>
      <c r="P1355" s="143"/>
      <c r="Q1355" s="143"/>
      <c r="R1355" s="143"/>
      <c r="S1355" s="143"/>
      <c r="T1355" s="143"/>
      <c r="U1355" s="143"/>
      <c r="V1355" s="143"/>
      <c r="W1355" s="143"/>
      <c r="X1355" s="143"/>
      <c r="Y1355" s="143"/>
      <c r="Z1355" s="143"/>
      <c r="AA1355" s="144">
        <f>SUM(AA1351:AA1354)</f>
        <v>2091980</v>
      </c>
      <c r="AB1355" s="145">
        <f>AA1355/E1351</f>
        <v>0.9999998518150488</v>
      </c>
      <c r="AC1355" s="136"/>
      <c r="AD1355" s="137"/>
      <c r="AE1355" s="136"/>
      <c r="AF1355" s="126"/>
      <c r="AG1355" s="126"/>
    </row>
    <row r="1356" spans="1:33" s="52" customFormat="1" x14ac:dyDescent="0.25">
      <c r="A1356" s="513">
        <v>154</v>
      </c>
      <c r="B1356" s="510" t="s">
        <v>532</v>
      </c>
      <c r="C1356" s="516" t="s">
        <v>533</v>
      </c>
      <c r="D1356" s="522" t="s">
        <v>787</v>
      </c>
      <c r="E1356" s="519">
        <v>1619849.1500000001</v>
      </c>
      <c r="F1356" s="132" t="s">
        <v>529</v>
      </c>
      <c r="G1356" s="79"/>
      <c r="H1356" s="79"/>
      <c r="I1356" s="79">
        <v>241232</v>
      </c>
      <c r="J1356" s="79"/>
      <c r="K1356" s="79"/>
      <c r="L1356" s="79"/>
      <c r="M1356" s="79"/>
      <c r="N1356" s="79"/>
      <c r="O1356" s="79"/>
      <c r="P1356" s="79"/>
      <c r="Q1356" s="79"/>
      <c r="R1356" s="79"/>
      <c r="S1356" s="79"/>
      <c r="T1356" s="79"/>
      <c r="U1356" s="79"/>
      <c r="V1356" s="79"/>
      <c r="W1356" s="79"/>
      <c r="X1356" s="79"/>
      <c r="Y1356" s="79"/>
      <c r="Z1356" s="79"/>
      <c r="AA1356" s="261">
        <v>241232</v>
      </c>
      <c r="AB1356" s="175"/>
      <c r="AC1356" s="136">
        <v>3</v>
      </c>
      <c r="AD1356" s="137">
        <v>143046.29999999999</v>
      </c>
      <c r="AE1356" s="136"/>
      <c r="AF1356" s="126"/>
      <c r="AG1356" s="126"/>
    </row>
    <row r="1357" spans="1:33" s="52" customFormat="1" x14ac:dyDescent="0.25">
      <c r="A1357" s="514"/>
      <c r="B1357" s="511"/>
      <c r="C1357" s="517"/>
      <c r="D1357" s="577"/>
      <c r="E1357" s="520"/>
      <c r="F1357" s="132" t="s">
        <v>378</v>
      </c>
      <c r="G1357" s="79"/>
      <c r="H1357" s="79"/>
      <c r="I1357" s="79">
        <v>120000</v>
      </c>
      <c r="J1357" s="79"/>
      <c r="K1357" s="79"/>
      <c r="L1357" s="79">
        <v>105000</v>
      </c>
      <c r="M1357" s="79"/>
      <c r="N1357" s="79"/>
      <c r="O1357" s="79"/>
      <c r="P1357" s="79"/>
      <c r="Q1357" s="79"/>
      <c r="R1357" s="79"/>
      <c r="S1357" s="79"/>
      <c r="T1357" s="79"/>
      <c r="U1357" s="79"/>
      <c r="V1357" s="79"/>
      <c r="W1357" s="79"/>
      <c r="X1357" s="79"/>
      <c r="Y1357" s="79"/>
      <c r="Z1357" s="79"/>
      <c r="AA1357" s="261">
        <v>120000</v>
      </c>
      <c r="AB1357" s="175"/>
      <c r="AC1357" s="136">
        <v>4</v>
      </c>
      <c r="AD1357" s="137">
        <v>60000</v>
      </c>
      <c r="AE1357" s="136" t="s">
        <v>1465</v>
      </c>
      <c r="AF1357" s="126"/>
      <c r="AG1357" s="126"/>
    </row>
    <row r="1358" spans="1:33" s="52" customFormat="1" x14ac:dyDescent="0.25">
      <c r="A1358" s="514"/>
      <c r="B1358" s="511"/>
      <c r="C1358" s="517"/>
      <c r="D1358" s="577"/>
      <c r="E1358" s="520"/>
      <c r="F1358" s="132" t="s">
        <v>530</v>
      </c>
      <c r="G1358" s="79"/>
      <c r="H1358" s="79"/>
      <c r="I1358" s="79">
        <v>286831.57</v>
      </c>
      <c r="J1358" s="79"/>
      <c r="K1358" s="79"/>
      <c r="L1358" s="79"/>
      <c r="M1358" s="79"/>
      <c r="N1358" s="79">
        <v>186878</v>
      </c>
      <c r="O1358" s="79"/>
      <c r="P1358" s="79"/>
      <c r="Q1358" s="79">
        <v>90000</v>
      </c>
      <c r="R1358" s="79"/>
      <c r="S1358" s="79"/>
      <c r="T1358" s="79"/>
      <c r="U1358" s="79"/>
      <c r="V1358" s="79"/>
      <c r="W1358" s="79"/>
      <c r="X1358" s="79"/>
      <c r="Y1358" s="79"/>
      <c r="Z1358" s="79"/>
      <c r="AA1358" s="261">
        <v>286831.57</v>
      </c>
      <c r="AB1358" s="175"/>
      <c r="AC1358" s="136">
        <v>5</v>
      </c>
      <c r="AD1358" s="137">
        <v>249925.08</v>
      </c>
      <c r="AE1358" s="136"/>
      <c r="AF1358" s="126"/>
      <c r="AG1358" s="126"/>
    </row>
    <row r="1359" spans="1:33" s="52" customFormat="1" x14ac:dyDescent="0.25">
      <c r="A1359" s="514"/>
      <c r="B1359" s="511"/>
      <c r="C1359" s="517"/>
      <c r="D1359" s="577"/>
      <c r="E1359" s="520"/>
      <c r="F1359" s="132" t="s">
        <v>531</v>
      </c>
      <c r="G1359" s="79"/>
      <c r="H1359" s="79"/>
      <c r="I1359" s="79">
        <v>360000</v>
      </c>
      <c r="J1359" s="79"/>
      <c r="K1359" s="79"/>
      <c r="L1359" s="79"/>
      <c r="M1359" s="79"/>
      <c r="N1359" s="79"/>
      <c r="O1359" s="79"/>
      <c r="P1359" s="79"/>
      <c r="Q1359" s="79"/>
      <c r="R1359" s="79"/>
      <c r="S1359" s="79"/>
      <c r="T1359" s="79"/>
      <c r="U1359" s="79"/>
      <c r="V1359" s="79"/>
      <c r="W1359" s="79"/>
      <c r="X1359" s="79"/>
      <c r="Y1359" s="79"/>
      <c r="Z1359" s="79"/>
      <c r="AA1359" s="261">
        <v>360000</v>
      </c>
      <c r="AB1359" s="175"/>
      <c r="AC1359" s="136">
        <v>4</v>
      </c>
      <c r="AD1359" s="137">
        <v>353093</v>
      </c>
      <c r="AE1359" s="136"/>
      <c r="AF1359" s="126"/>
      <c r="AG1359" s="126"/>
    </row>
    <row r="1360" spans="1:33" s="52" customFormat="1" x14ac:dyDescent="0.25">
      <c r="A1360" s="514"/>
      <c r="B1360" s="511"/>
      <c r="C1360" s="517"/>
      <c r="D1360" s="577"/>
      <c r="E1360" s="520"/>
      <c r="F1360" s="132" t="s">
        <v>534</v>
      </c>
      <c r="G1360" s="79"/>
      <c r="H1360" s="79"/>
      <c r="I1360" s="79">
        <v>250000</v>
      </c>
      <c r="J1360" s="79"/>
      <c r="K1360" s="79"/>
      <c r="L1360" s="79"/>
      <c r="M1360" s="79"/>
      <c r="N1360" s="79"/>
      <c r="O1360" s="79"/>
      <c r="P1360" s="79"/>
      <c r="Q1360" s="79"/>
      <c r="R1360" s="79"/>
      <c r="S1360" s="79"/>
      <c r="T1360" s="79"/>
      <c r="U1360" s="79"/>
      <c r="V1360" s="79"/>
      <c r="W1360" s="79"/>
      <c r="X1360" s="79"/>
      <c r="Y1360" s="79"/>
      <c r="Z1360" s="79"/>
      <c r="AA1360" s="261">
        <v>250000</v>
      </c>
      <c r="AB1360" s="175"/>
      <c r="AC1360" s="136">
        <v>6</v>
      </c>
      <c r="AD1360" s="137">
        <v>300000</v>
      </c>
      <c r="AE1360" s="136" t="s">
        <v>1114</v>
      </c>
      <c r="AF1360" s="126"/>
      <c r="AG1360" s="126"/>
    </row>
    <row r="1361" spans="1:33" s="52" customFormat="1" x14ac:dyDescent="0.25">
      <c r="A1361" s="514"/>
      <c r="B1361" s="511"/>
      <c r="C1361" s="517"/>
      <c r="D1361" s="577"/>
      <c r="E1361" s="520"/>
      <c r="F1361" s="132" t="s">
        <v>535</v>
      </c>
      <c r="G1361" s="79"/>
      <c r="H1361" s="79"/>
      <c r="I1361" s="79"/>
      <c r="J1361" s="79"/>
      <c r="K1361" s="79"/>
      <c r="L1361" s="79"/>
      <c r="M1361" s="79"/>
      <c r="N1361" s="79">
        <v>23712.58</v>
      </c>
      <c r="O1361" s="79"/>
      <c r="P1361" s="79"/>
      <c r="Q1361" s="79"/>
      <c r="R1361" s="79"/>
      <c r="S1361" s="79"/>
      <c r="T1361" s="79"/>
      <c r="U1361" s="79"/>
      <c r="V1361" s="79"/>
      <c r="W1361" s="79"/>
      <c r="X1361" s="79"/>
      <c r="Y1361" s="79"/>
      <c r="Z1361" s="79"/>
      <c r="AA1361" s="261">
        <v>23712.58</v>
      </c>
      <c r="AB1361" s="175"/>
      <c r="AC1361" s="136"/>
      <c r="AD1361" s="137"/>
      <c r="AE1361" s="136"/>
      <c r="AF1361" s="126"/>
      <c r="AG1361" s="126"/>
    </row>
    <row r="1362" spans="1:33" s="52" customFormat="1" x14ac:dyDescent="0.25">
      <c r="A1362" s="514"/>
      <c r="B1362" s="511"/>
      <c r="C1362" s="517"/>
      <c r="D1362" s="577"/>
      <c r="E1362" s="520"/>
      <c r="F1362" s="132" t="s">
        <v>536</v>
      </c>
      <c r="G1362" s="79"/>
      <c r="H1362" s="79"/>
      <c r="I1362" s="79"/>
      <c r="J1362" s="79"/>
      <c r="K1362" s="79"/>
      <c r="L1362" s="79"/>
      <c r="M1362" s="79"/>
      <c r="N1362" s="79">
        <v>143073</v>
      </c>
      <c r="O1362" s="79"/>
      <c r="P1362" s="79"/>
      <c r="Q1362" s="79"/>
      <c r="R1362" s="79"/>
      <c r="S1362" s="79"/>
      <c r="T1362" s="79"/>
      <c r="U1362" s="79"/>
      <c r="V1362" s="79"/>
      <c r="W1362" s="79"/>
      <c r="X1362" s="79"/>
      <c r="Y1362" s="79"/>
      <c r="Z1362" s="79"/>
      <c r="AA1362" s="261">
        <v>143073</v>
      </c>
      <c r="AB1362" s="175"/>
      <c r="AC1362" s="136"/>
      <c r="AD1362" s="137"/>
      <c r="AE1362" s="136"/>
      <c r="AF1362" s="126"/>
      <c r="AG1362" s="126"/>
    </row>
    <row r="1363" spans="1:33" s="52" customFormat="1" x14ac:dyDescent="0.25">
      <c r="A1363" s="514"/>
      <c r="B1363" s="511"/>
      <c r="C1363" s="517"/>
      <c r="D1363" s="577"/>
      <c r="E1363" s="520"/>
      <c r="F1363" s="132" t="s">
        <v>537</v>
      </c>
      <c r="G1363" s="79"/>
      <c r="H1363" s="79"/>
      <c r="I1363" s="79"/>
      <c r="J1363" s="79"/>
      <c r="K1363" s="79">
        <v>100000</v>
      </c>
      <c r="L1363" s="79"/>
      <c r="M1363" s="79"/>
      <c r="N1363" s="79"/>
      <c r="O1363" s="79"/>
      <c r="P1363" s="79"/>
      <c r="Q1363" s="79"/>
      <c r="R1363" s="79">
        <v>100000</v>
      </c>
      <c r="S1363" s="79"/>
      <c r="T1363" s="79"/>
      <c r="U1363" s="79"/>
      <c r="V1363" s="79"/>
      <c r="W1363" s="79"/>
      <c r="X1363" s="79"/>
      <c r="Y1363" s="79"/>
      <c r="Z1363" s="79"/>
      <c r="AA1363" s="261">
        <v>100000</v>
      </c>
      <c r="AB1363" s="175"/>
      <c r="AC1363" s="136"/>
      <c r="AD1363" s="137"/>
      <c r="AE1363" s="136"/>
      <c r="AF1363" s="126"/>
      <c r="AG1363" s="126"/>
    </row>
    <row r="1364" spans="1:33" s="52" customFormat="1" x14ac:dyDescent="0.25">
      <c r="A1364" s="514"/>
      <c r="B1364" s="511"/>
      <c r="C1364" s="517"/>
      <c r="D1364" s="577"/>
      <c r="E1364" s="520"/>
      <c r="F1364" s="132" t="s">
        <v>383</v>
      </c>
      <c r="G1364" s="79"/>
      <c r="H1364" s="79"/>
      <c r="I1364" s="79"/>
      <c r="J1364" s="79"/>
      <c r="K1364" s="79"/>
      <c r="L1364" s="79"/>
      <c r="M1364" s="79"/>
      <c r="N1364" s="79">
        <v>15000</v>
      </c>
      <c r="O1364" s="79"/>
      <c r="P1364" s="79"/>
      <c r="Q1364" s="79"/>
      <c r="R1364" s="79"/>
      <c r="S1364" s="79">
        <v>15000</v>
      </c>
      <c r="T1364" s="79"/>
      <c r="U1364" s="79"/>
      <c r="V1364" s="79"/>
      <c r="W1364" s="79"/>
      <c r="X1364" s="79"/>
      <c r="Y1364" s="79"/>
      <c r="Z1364" s="79"/>
      <c r="AA1364" s="261">
        <v>15000</v>
      </c>
      <c r="AB1364" s="175" t="s">
        <v>771</v>
      </c>
      <c r="AC1364" s="136"/>
      <c r="AD1364" s="137"/>
      <c r="AE1364" s="136"/>
      <c r="AF1364" s="126"/>
      <c r="AG1364" s="126"/>
    </row>
    <row r="1365" spans="1:33" s="52" customFormat="1" x14ac:dyDescent="0.25">
      <c r="A1365" s="515"/>
      <c r="B1365" s="512"/>
      <c r="C1365" s="518"/>
      <c r="D1365" s="578"/>
      <c r="E1365" s="521"/>
      <c r="F1365" s="132" t="s">
        <v>538</v>
      </c>
      <c r="G1365" s="79"/>
      <c r="H1365" s="79"/>
      <c r="I1365" s="79"/>
      <c r="J1365" s="79"/>
      <c r="K1365" s="79"/>
      <c r="L1365" s="79"/>
      <c r="M1365" s="79"/>
      <c r="N1365" s="79">
        <v>80000</v>
      </c>
      <c r="O1365" s="79"/>
      <c r="P1365" s="79"/>
      <c r="Q1365" s="79"/>
      <c r="R1365" s="79">
        <v>50000</v>
      </c>
      <c r="S1365" s="79"/>
      <c r="T1365" s="79"/>
      <c r="U1365" s="79"/>
      <c r="V1365" s="79"/>
      <c r="W1365" s="79"/>
      <c r="X1365" s="79"/>
      <c r="Y1365" s="79"/>
      <c r="Z1365" s="79"/>
      <c r="AA1365" s="261">
        <v>80000</v>
      </c>
      <c r="AB1365" s="175"/>
      <c r="AC1365" s="136"/>
      <c r="AD1365" s="137"/>
      <c r="AE1365" s="136"/>
      <c r="AF1365" s="126"/>
      <c r="AG1365" s="126"/>
    </row>
    <row r="1366" spans="1:33" s="52" customFormat="1" x14ac:dyDescent="0.25">
      <c r="A1366" s="181"/>
      <c r="B1366" s="182" t="s">
        <v>16</v>
      </c>
      <c r="C1366" s="183"/>
      <c r="D1366" s="82"/>
      <c r="E1366" s="82"/>
      <c r="F1366" s="184"/>
      <c r="G1366" s="143"/>
      <c r="H1366" s="143"/>
      <c r="I1366" s="143"/>
      <c r="J1366" s="143"/>
      <c r="K1366" s="143"/>
      <c r="L1366" s="143"/>
      <c r="M1366" s="143"/>
      <c r="N1366" s="143"/>
      <c r="O1366" s="143"/>
      <c r="P1366" s="143"/>
      <c r="Q1366" s="143"/>
      <c r="R1366" s="143"/>
      <c r="S1366" s="143"/>
      <c r="T1366" s="143"/>
      <c r="U1366" s="143"/>
      <c r="V1366" s="143"/>
      <c r="W1366" s="143"/>
      <c r="X1366" s="143"/>
      <c r="Y1366" s="143"/>
      <c r="Z1366" s="143"/>
      <c r="AA1366" s="144">
        <f>SUM(AA1356:AA1365)</f>
        <v>1619849.1500000001</v>
      </c>
      <c r="AB1366" s="145">
        <f>AA1366/E1356</f>
        <v>1</v>
      </c>
      <c r="AC1366" s="136"/>
      <c r="AD1366" s="137"/>
      <c r="AE1366" s="136"/>
      <c r="AF1366" s="126"/>
      <c r="AG1366" s="126"/>
    </row>
    <row r="1367" spans="1:33" s="52" customFormat="1" ht="15" customHeight="1" x14ac:dyDescent="0.25">
      <c r="A1367" s="513">
        <v>155</v>
      </c>
      <c r="B1367" s="510" t="s">
        <v>543</v>
      </c>
      <c r="C1367" s="516" t="s">
        <v>544</v>
      </c>
      <c r="D1367" s="522" t="s">
        <v>776</v>
      </c>
      <c r="E1367" s="519">
        <v>1267957.8500000001</v>
      </c>
      <c r="F1367" s="132" t="s">
        <v>539</v>
      </c>
      <c r="G1367" s="79"/>
      <c r="H1367" s="79"/>
      <c r="I1367" s="79">
        <v>120000</v>
      </c>
      <c r="J1367" s="79"/>
      <c r="K1367" s="79"/>
      <c r="L1367" s="79">
        <v>80000</v>
      </c>
      <c r="M1367" s="79"/>
      <c r="N1367" s="79"/>
      <c r="O1367" s="79"/>
      <c r="P1367" s="79">
        <v>80000</v>
      </c>
      <c r="Q1367" s="79"/>
      <c r="R1367" s="79"/>
      <c r="S1367" s="79"/>
      <c r="T1367" s="79"/>
      <c r="U1367" s="79"/>
      <c r="V1367" s="79"/>
      <c r="W1367" s="79"/>
      <c r="X1367" s="79"/>
      <c r="Y1367" s="79"/>
      <c r="Z1367" s="79"/>
      <c r="AA1367" s="261">
        <v>120000</v>
      </c>
      <c r="AB1367" s="175"/>
      <c r="AC1367" s="136">
        <v>1</v>
      </c>
      <c r="AD1367" s="137">
        <v>40000</v>
      </c>
      <c r="AE1367" s="136"/>
      <c r="AF1367" s="126"/>
      <c r="AG1367" s="126"/>
    </row>
    <row r="1368" spans="1:33" s="52" customFormat="1" ht="15" customHeight="1" x14ac:dyDescent="0.25">
      <c r="A1368" s="514"/>
      <c r="B1368" s="511"/>
      <c r="C1368" s="517"/>
      <c r="D1368" s="577"/>
      <c r="E1368" s="520"/>
      <c r="F1368" s="132" t="s">
        <v>540</v>
      </c>
      <c r="G1368" s="79"/>
      <c r="H1368" s="79"/>
      <c r="I1368" s="79">
        <v>90040</v>
      </c>
      <c r="J1368" s="79"/>
      <c r="K1368" s="79"/>
      <c r="L1368" s="79">
        <v>90040</v>
      </c>
      <c r="M1368" s="79"/>
      <c r="N1368" s="79"/>
      <c r="O1368" s="79"/>
      <c r="P1368" s="79">
        <v>49526.1</v>
      </c>
      <c r="Q1368" s="79"/>
      <c r="R1368" s="79"/>
      <c r="S1368" s="79"/>
      <c r="T1368" s="79"/>
      <c r="U1368" s="79"/>
      <c r="V1368" s="79"/>
      <c r="W1368" s="79"/>
      <c r="X1368" s="79"/>
      <c r="Y1368" s="79"/>
      <c r="Z1368" s="79"/>
      <c r="AA1368" s="261">
        <v>90040</v>
      </c>
      <c r="AB1368" s="175"/>
      <c r="AC1368" s="136">
        <v>1</v>
      </c>
      <c r="AD1368" s="137">
        <v>40513.9</v>
      </c>
      <c r="AE1368" s="136"/>
      <c r="AF1368" s="126"/>
      <c r="AG1368" s="126"/>
    </row>
    <row r="1369" spans="1:33" s="52" customFormat="1" x14ac:dyDescent="0.25">
      <c r="A1369" s="514"/>
      <c r="B1369" s="511"/>
      <c r="C1369" s="517"/>
      <c r="D1369" s="577"/>
      <c r="E1369" s="520"/>
      <c r="F1369" s="132" t="s">
        <v>541</v>
      </c>
      <c r="G1369" s="79"/>
      <c r="H1369" s="79"/>
      <c r="I1369" s="79">
        <v>550000</v>
      </c>
      <c r="J1369" s="79"/>
      <c r="K1369" s="79"/>
      <c r="L1369" s="79">
        <v>422897</v>
      </c>
      <c r="M1369" s="79"/>
      <c r="N1369" s="79"/>
      <c r="O1369" s="79"/>
      <c r="P1369" s="79">
        <v>65000</v>
      </c>
      <c r="Q1369" s="79"/>
      <c r="R1369" s="79"/>
      <c r="S1369" s="79"/>
      <c r="T1369" s="79"/>
      <c r="U1369" s="79"/>
      <c r="V1369" s="79"/>
      <c r="W1369" s="79"/>
      <c r="X1369" s="79"/>
      <c r="Y1369" s="79"/>
      <c r="Z1369" s="79"/>
      <c r="AA1369" s="261">
        <v>550000</v>
      </c>
      <c r="AB1369" s="175"/>
      <c r="AC1369" s="136">
        <v>6</v>
      </c>
      <c r="AD1369" s="137">
        <v>412881.16</v>
      </c>
      <c r="AE1369" s="136"/>
      <c r="AF1369" s="126"/>
      <c r="AG1369" s="126"/>
    </row>
    <row r="1370" spans="1:33" s="52" customFormat="1" x14ac:dyDescent="0.25">
      <c r="A1370" s="514"/>
      <c r="B1370" s="511"/>
      <c r="C1370" s="517"/>
      <c r="D1370" s="577"/>
      <c r="E1370" s="520"/>
      <c r="F1370" s="132" t="s">
        <v>542</v>
      </c>
      <c r="G1370" s="79"/>
      <c r="H1370" s="79"/>
      <c r="I1370" s="79">
        <v>161637.45000000001</v>
      </c>
      <c r="J1370" s="79"/>
      <c r="K1370" s="79"/>
      <c r="L1370" s="79">
        <v>99313</v>
      </c>
      <c r="M1370" s="79"/>
      <c r="N1370" s="79"/>
      <c r="O1370" s="79"/>
      <c r="P1370" s="79">
        <v>33732.6</v>
      </c>
      <c r="Q1370" s="79"/>
      <c r="R1370" s="79"/>
      <c r="S1370" s="79"/>
      <c r="T1370" s="79"/>
      <c r="U1370" s="79"/>
      <c r="V1370" s="79"/>
      <c r="W1370" s="79"/>
      <c r="X1370" s="79"/>
      <c r="Y1370" s="79"/>
      <c r="Z1370" s="79"/>
      <c r="AA1370" s="261">
        <v>161637.45000000001</v>
      </c>
      <c r="AB1370" s="175"/>
      <c r="AC1370" s="136">
        <v>3</v>
      </c>
      <c r="AD1370" s="137">
        <v>127904.85</v>
      </c>
      <c r="AE1370" s="136"/>
      <c r="AF1370" s="126"/>
      <c r="AG1370" s="126"/>
    </row>
    <row r="1371" spans="1:33" s="52" customFormat="1" x14ac:dyDescent="0.25">
      <c r="A1371" s="514"/>
      <c r="B1371" s="511"/>
      <c r="C1371" s="517"/>
      <c r="D1371" s="577"/>
      <c r="E1371" s="520"/>
      <c r="F1371" s="132" t="s">
        <v>545</v>
      </c>
      <c r="G1371" s="79"/>
      <c r="H1371" s="79"/>
      <c r="I1371" s="79">
        <v>40000</v>
      </c>
      <c r="J1371" s="79"/>
      <c r="K1371" s="79"/>
      <c r="L1371" s="79">
        <v>40000</v>
      </c>
      <c r="M1371" s="79"/>
      <c r="N1371" s="79"/>
      <c r="O1371" s="79"/>
      <c r="P1371" s="79"/>
      <c r="Q1371" s="79"/>
      <c r="R1371" s="79"/>
      <c r="S1371" s="79"/>
      <c r="T1371" s="79"/>
      <c r="U1371" s="79"/>
      <c r="V1371" s="79"/>
      <c r="W1371" s="79"/>
      <c r="X1371" s="79"/>
      <c r="Y1371" s="79"/>
      <c r="Z1371" s="79"/>
      <c r="AA1371" s="261">
        <v>40000</v>
      </c>
      <c r="AB1371" s="175"/>
      <c r="AC1371" s="136">
        <v>1</v>
      </c>
      <c r="AD1371" s="137">
        <v>39971</v>
      </c>
      <c r="AE1371" s="136"/>
      <c r="AF1371" s="126"/>
      <c r="AG1371" s="126"/>
    </row>
    <row r="1372" spans="1:33" s="52" customFormat="1" x14ac:dyDescent="0.25">
      <c r="A1372" s="514"/>
      <c r="B1372" s="511"/>
      <c r="C1372" s="517"/>
      <c r="D1372" s="577"/>
      <c r="E1372" s="520"/>
      <c r="F1372" s="132" t="s">
        <v>546</v>
      </c>
      <c r="G1372" s="79"/>
      <c r="H1372" s="79"/>
      <c r="I1372" s="79"/>
      <c r="J1372" s="79"/>
      <c r="K1372" s="79"/>
      <c r="L1372" s="79">
        <v>0</v>
      </c>
      <c r="M1372" s="79"/>
      <c r="N1372" s="79"/>
      <c r="O1372" s="79"/>
      <c r="P1372" s="79"/>
      <c r="Q1372" s="79"/>
      <c r="R1372" s="79"/>
      <c r="S1372" s="79">
        <v>26280.400000000001</v>
      </c>
      <c r="T1372" s="79"/>
      <c r="U1372" s="79"/>
      <c r="V1372" s="79"/>
      <c r="W1372" s="79"/>
      <c r="X1372" s="79"/>
      <c r="Y1372" s="79"/>
      <c r="Z1372" s="79"/>
      <c r="AA1372" s="261">
        <v>26280.400000000001</v>
      </c>
      <c r="AB1372" s="175"/>
      <c r="AC1372" s="136"/>
      <c r="AD1372" s="137"/>
      <c r="AE1372" s="136"/>
      <c r="AF1372" s="126"/>
      <c r="AG1372" s="126"/>
    </row>
    <row r="1373" spans="1:33" s="52" customFormat="1" x14ac:dyDescent="0.25">
      <c r="A1373" s="514"/>
      <c r="B1373" s="511"/>
      <c r="C1373" s="517"/>
      <c r="D1373" s="577"/>
      <c r="E1373" s="520"/>
      <c r="F1373" s="132" t="s">
        <v>547</v>
      </c>
      <c r="G1373" s="79"/>
      <c r="H1373" s="79"/>
      <c r="I1373" s="79"/>
      <c r="J1373" s="79"/>
      <c r="K1373" s="79"/>
      <c r="L1373" s="79">
        <v>0</v>
      </c>
      <c r="M1373" s="79"/>
      <c r="N1373" s="79"/>
      <c r="O1373" s="79"/>
      <c r="P1373" s="79"/>
      <c r="Q1373" s="79"/>
      <c r="R1373" s="79">
        <v>50000</v>
      </c>
      <c r="S1373" s="79"/>
      <c r="T1373" s="79"/>
      <c r="U1373" s="79"/>
      <c r="V1373" s="79"/>
      <c r="W1373" s="79"/>
      <c r="X1373" s="79"/>
      <c r="Y1373" s="79"/>
      <c r="Z1373" s="79"/>
      <c r="AA1373" s="261">
        <v>50000</v>
      </c>
      <c r="AB1373" s="175"/>
      <c r="AC1373" s="136"/>
      <c r="AD1373" s="137"/>
      <c r="AE1373" s="136"/>
      <c r="AF1373" s="126"/>
      <c r="AG1373" s="126"/>
    </row>
    <row r="1374" spans="1:33" s="52" customFormat="1" x14ac:dyDescent="0.25">
      <c r="A1374" s="514"/>
      <c r="B1374" s="511"/>
      <c r="C1374" s="517"/>
      <c r="D1374" s="577"/>
      <c r="E1374" s="520"/>
      <c r="F1374" s="132" t="s">
        <v>548</v>
      </c>
      <c r="G1374" s="79"/>
      <c r="H1374" s="79"/>
      <c r="I1374" s="79">
        <v>160000</v>
      </c>
      <c r="J1374" s="79"/>
      <c r="K1374" s="79"/>
      <c r="L1374" s="79">
        <v>80000</v>
      </c>
      <c r="M1374" s="79"/>
      <c r="N1374" s="79"/>
      <c r="O1374" s="79"/>
      <c r="P1374" s="79">
        <v>20000</v>
      </c>
      <c r="Q1374" s="79"/>
      <c r="R1374" s="79"/>
      <c r="S1374" s="79"/>
      <c r="T1374" s="79"/>
      <c r="U1374" s="79"/>
      <c r="V1374" s="79"/>
      <c r="W1374" s="79"/>
      <c r="X1374" s="79"/>
      <c r="Y1374" s="79"/>
      <c r="Z1374" s="79"/>
      <c r="AA1374" s="261">
        <v>160000</v>
      </c>
      <c r="AB1374" s="175"/>
      <c r="AC1374" s="136">
        <v>8</v>
      </c>
      <c r="AD1374" s="137">
        <v>160000</v>
      </c>
      <c r="AE1374" s="136" t="s">
        <v>1466</v>
      </c>
      <c r="AF1374" s="126"/>
      <c r="AG1374" s="126"/>
    </row>
    <row r="1375" spans="1:33" s="52" customFormat="1" x14ac:dyDescent="0.25">
      <c r="A1375" s="515"/>
      <c r="B1375" s="512"/>
      <c r="C1375" s="518"/>
      <c r="D1375" s="578"/>
      <c r="E1375" s="521"/>
      <c r="F1375" s="132" t="s">
        <v>549</v>
      </c>
      <c r="G1375" s="79"/>
      <c r="H1375" s="79"/>
      <c r="I1375" s="79">
        <v>70000</v>
      </c>
      <c r="J1375" s="79"/>
      <c r="K1375" s="79"/>
      <c r="L1375" s="79">
        <v>70000</v>
      </c>
      <c r="M1375" s="79"/>
      <c r="N1375" s="79"/>
      <c r="O1375" s="79"/>
      <c r="P1375" s="79">
        <v>70000</v>
      </c>
      <c r="Q1375" s="79"/>
      <c r="R1375" s="79"/>
      <c r="S1375" s="79"/>
      <c r="T1375" s="79"/>
      <c r="U1375" s="79"/>
      <c r="V1375" s="79"/>
      <c r="W1375" s="79"/>
      <c r="X1375" s="79"/>
      <c r="Y1375" s="79"/>
      <c r="Z1375" s="79"/>
      <c r="AA1375" s="261">
        <v>70000</v>
      </c>
      <c r="AB1375" s="175"/>
      <c r="AC1375" s="136"/>
      <c r="AD1375" s="137"/>
      <c r="AE1375" s="136"/>
      <c r="AF1375" s="126"/>
      <c r="AG1375" s="126"/>
    </row>
    <row r="1376" spans="1:33" s="52" customFormat="1" x14ac:dyDescent="0.25">
      <c r="A1376" s="181"/>
      <c r="B1376" s="182" t="s">
        <v>16</v>
      </c>
      <c r="C1376" s="183"/>
      <c r="D1376" s="82"/>
      <c r="E1376" s="82"/>
      <c r="F1376" s="184"/>
      <c r="G1376" s="143"/>
      <c r="H1376" s="143"/>
      <c r="I1376" s="143"/>
      <c r="J1376" s="143"/>
      <c r="K1376" s="143"/>
      <c r="L1376" s="143"/>
      <c r="M1376" s="143"/>
      <c r="N1376" s="143"/>
      <c r="O1376" s="143"/>
      <c r="P1376" s="143"/>
      <c r="Q1376" s="143"/>
      <c r="R1376" s="143"/>
      <c r="S1376" s="143"/>
      <c r="T1376" s="143"/>
      <c r="U1376" s="143"/>
      <c r="V1376" s="143"/>
      <c r="W1376" s="143"/>
      <c r="X1376" s="143"/>
      <c r="Y1376" s="143"/>
      <c r="Z1376" s="143"/>
      <c r="AA1376" s="144">
        <f>SUM(AA1367:AA1375)</f>
        <v>1267957.8500000001</v>
      </c>
      <c r="AB1376" s="145">
        <f>AA1376/E1367</f>
        <v>1</v>
      </c>
      <c r="AC1376" s="136"/>
      <c r="AD1376" s="137"/>
      <c r="AE1376" s="136"/>
      <c r="AF1376" s="126"/>
      <c r="AG1376" s="126"/>
    </row>
    <row r="1377" spans="1:33" s="52" customFormat="1" x14ac:dyDescent="0.25">
      <c r="A1377" s="513">
        <v>156</v>
      </c>
      <c r="B1377" s="510" t="s">
        <v>550</v>
      </c>
      <c r="C1377" s="516" t="s">
        <v>544</v>
      </c>
      <c r="D1377" s="522" t="s">
        <v>777</v>
      </c>
      <c r="E1377" s="519">
        <v>934456.21000000008</v>
      </c>
      <c r="F1377" s="132" t="s">
        <v>21</v>
      </c>
      <c r="G1377" s="79"/>
      <c r="H1377" s="79"/>
      <c r="I1377" s="79">
        <v>172154.8</v>
      </c>
      <c r="J1377" s="79"/>
      <c r="K1377" s="79"/>
      <c r="L1377" s="79"/>
      <c r="M1377" s="79"/>
      <c r="N1377" s="79"/>
      <c r="O1377" s="79"/>
      <c r="P1377" s="79"/>
      <c r="Q1377" s="79"/>
      <c r="R1377" s="79"/>
      <c r="S1377" s="79"/>
      <c r="T1377" s="79"/>
      <c r="U1377" s="79"/>
      <c r="V1377" s="79"/>
      <c r="W1377" s="79">
        <v>25312</v>
      </c>
      <c r="X1377" s="79"/>
      <c r="Y1377" s="79"/>
      <c r="Z1377" s="79"/>
      <c r="AA1377" s="261">
        <f>SUM(G1377:N1377)</f>
        <v>172154.8</v>
      </c>
      <c r="AB1377" s="175"/>
      <c r="AC1377" s="136">
        <v>3</v>
      </c>
      <c r="AD1377" s="137">
        <v>171806</v>
      </c>
      <c r="AE1377" s="136"/>
      <c r="AF1377" s="126"/>
      <c r="AG1377" s="126"/>
    </row>
    <row r="1378" spans="1:33" s="52" customFormat="1" ht="15" customHeight="1" x14ac:dyDescent="0.25">
      <c r="A1378" s="514"/>
      <c r="B1378" s="511"/>
      <c r="C1378" s="517"/>
      <c r="D1378" s="577"/>
      <c r="E1378" s="520"/>
      <c r="F1378" s="132" t="s">
        <v>26</v>
      </c>
      <c r="G1378" s="79"/>
      <c r="H1378" s="79"/>
      <c r="I1378" s="79"/>
      <c r="J1378" s="79"/>
      <c r="K1378" s="79">
        <v>124334.02</v>
      </c>
      <c r="L1378" s="79"/>
      <c r="M1378" s="79"/>
      <c r="N1378" s="79"/>
      <c r="O1378" s="79"/>
      <c r="P1378" s="79"/>
      <c r="Q1378" s="79"/>
      <c r="R1378" s="79"/>
      <c r="S1378" s="79">
        <v>11099</v>
      </c>
      <c r="T1378" s="79"/>
      <c r="U1378" s="79"/>
      <c r="V1378" s="79"/>
      <c r="W1378" s="79"/>
      <c r="X1378" s="79"/>
      <c r="Y1378" s="79"/>
      <c r="Z1378" s="79"/>
      <c r="AA1378" s="261">
        <f>SUM(G1378:N1378)</f>
        <v>124334.02</v>
      </c>
      <c r="AB1378" s="175"/>
      <c r="AC1378" s="136"/>
      <c r="AD1378" s="137"/>
      <c r="AE1378" s="136"/>
      <c r="AF1378" s="126"/>
      <c r="AG1378" s="126"/>
    </row>
    <row r="1379" spans="1:33" s="52" customFormat="1" x14ac:dyDescent="0.25">
      <c r="A1379" s="514"/>
      <c r="B1379" s="511"/>
      <c r="C1379" s="517"/>
      <c r="D1379" s="577"/>
      <c r="E1379" s="520"/>
      <c r="F1379" s="132" t="s">
        <v>54</v>
      </c>
      <c r="G1379" s="79"/>
      <c r="H1379" s="79"/>
      <c r="I1379" s="79"/>
      <c r="J1379" s="79"/>
      <c r="K1379" s="79"/>
      <c r="L1379" s="79"/>
      <c r="M1379" s="79">
        <v>30605.3</v>
      </c>
      <c r="N1379" s="79"/>
      <c r="O1379" s="79"/>
      <c r="P1379" s="79"/>
      <c r="Q1379" s="79"/>
      <c r="R1379" s="79"/>
      <c r="S1379" s="79">
        <v>17742</v>
      </c>
      <c r="T1379" s="79"/>
      <c r="U1379" s="79"/>
      <c r="V1379" s="79"/>
      <c r="W1379" s="79"/>
      <c r="X1379" s="79"/>
      <c r="Y1379" s="79"/>
      <c r="Z1379" s="79"/>
      <c r="AA1379" s="261">
        <f>SUM(G1379:N1379)</f>
        <v>30605.3</v>
      </c>
      <c r="AB1379" s="175"/>
      <c r="AC1379" s="136"/>
      <c r="AD1379" s="137"/>
      <c r="AE1379" s="136"/>
      <c r="AF1379" s="126"/>
      <c r="AG1379" s="126"/>
    </row>
    <row r="1380" spans="1:33" s="52" customFormat="1" x14ac:dyDescent="0.25">
      <c r="A1380" s="515"/>
      <c r="B1380" s="512"/>
      <c r="C1380" s="518"/>
      <c r="D1380" s="578"/>
      <c r="E1380" s="521"/>
      <c r="F1380" s="132" t="s">
        <v>228</v>
      </c>
      <c r="G1380" s="79"/>
      <c r="H1380" s="79"/>
      <c r="I1380" s="79"/>
      <c r="J1380" s="79"/>
      <c r="K1380" s="79"/>
      <c r="L1380" s="79"/>
      <c r="M1380" s="79"/>
      <c r="N1380" s="79"/>
      <c r="O1380" s="79"/>
      <c r="P1380" s="79"/>
      <c r="Q1380" s="79"/>
      <c r="R1380" s="79">
        <v>133898.18</v>
      </c>
      <c r="S1380" s="79"/>
      <c r="T1380" s="79"/>
      <c r="U1380" s="79"/>
      <c r="V1380" s="79"/>
      <c r="W1380" s="79"/>
      <c r="X1380" s="79"/>
      <c r="Y1380" s="79"/>
      <c r="Z1380" s="79"/>
      <c r="AA1380" s="261">
        <v>133898.18</v>
      </c>
      <c r="AB1380" s="175"/>
      <c r="AC1380" s="136"/>
      <c r="AD1380" s="137"/>
      <c r="AE1380" s="136"/>
      <c r="AF1380" s="126"/>
      <c r="AG1380" s="126"/>
    </row>
    <row r="1381" spans="1:33" s="52" customFormat="1" x14ac:dyDescent="0.25">
      <c r="A1381" s="177"/>
      <c r="B1381" s="105"/>
      <c r="C1381" s="80"/>
      <c r="D1381" s="303"/>
      <c r="E1381" s="304"/>
      <c r="F1381" s="135" t="s">
        <v>35</v>
      </c>
      <c r="G1381" s="79"/>
      <c r="H1381" s="79"/>
      <c r="I1381" s="79"/>
      <c r="J1381" s="79"/>
      <c r="K1381" s="79"/>
      <c r="L1381" s="79"/>
      <c r="M1381" s="79"/>
      <c r="N1381" s="79"/>
      <c r="O1381" s="79"/>
      <c r="P1381" s="79"/>
      <c r="Q1381" s="79"/>
      <c r="R1381" s="79"/>
      <c r="S1381" s="79"/>
      <c r="T1381" s="79"/>
      <c r="U1381" s="79"/>
      <c r="V1381" s="79"/>
      <c r="W1381" s="79"/>
      <c r="X1381" s="79">
        <v>62205.27</v>
      </c>
      <c r="Y1381" s="79"/>
      <c r="Z1381" s="79"/>
      <c r="AA1381" s="261">
        <v>62205.27</v>
      </c>
      <c r="AB1381" s="175"/>
      <c r="AC1381" s="136"/>
      <c r="AD1381" s="137"/>
      <c r="AE1381" s="136"/>
      <c r="AF1381" s="126"/>
      <c r="AG1381" s="126"/>
    </row>
    <row r="1382" spans="1:33" s="52" customFormat="1" x14ac:dyDescent="0.25">
      <c r="A1382" s="177"/>
      <c r="B1382" s="105"/>
      <c r="C1382" s="80"/>
      <c r="D1382" s="303"/>
      <c r="E1382" s="304"/>
      <c r="F1382" s="135" t="s">
        <v>76</v>
      </c>
      <c r="G1382" s="79"/>
      <c r="H1382" s="79"/>
      <c r="I1382" s="79"/>
      <c r="J1382" s="79"/>
      <c r="K1382" s="79"/>
      <c r="L1382" s="79"/>
      <c r="M1382" s="79"/>
      <c r="N1382" s="79"/>
      <c r="O1382" s="79"/>
      <c r="P1382" s="79"/>
      <c r="Q1382" s="79"/>
      <c r="R1382" s="79"/>
      <c r="S1382" s="79">
        <v>76513.2</v>
      </c>
      <c r="T1382" s="79"/>
      <c r="U1382" s="79"/>
      <c r="V1382" s="79"/>
      <c r="W1382" s="79">
        <v>59414</v>
      </c>
      <c r="X1382" s="79"/>
      <c r="Y1382" s="79"/>
      <c r="Z1382" s="79"/>
      <c r="AA1382" s="261">
        <v>76513.2</v>
      </c>
      <c r="AB1382" s="175"/>
      <c r="AC1382" s="136"/>
      <c r="AD1382" s="137"/>
      <c r="AE1382" s="136"/>
      <c r="AF1382" s="126"/>
      <c r="AG1382" s="126"/>
    </row>
    <row r="1383" spans="1:33" s="52" customFormat="1" x14ac:dyDescent="0.25">
      <c r="A1383" s="177"/>
      <c r="B1383" s="105"/>
      <c r="C1383" s="80"/>
      <c r="D1383" s="303"/>
      <c r="E1383" s="304"/>
      <c r="F1383" s="135" t="s">
        <v>1283</v>
      </c>
      <c r="G1383" s="79"/>
      <c r="H1383" s="79"/>
      <c r="I1383" s="79"/>
      <c r="J1383" s="79"/>
      <c r="K1383" s="79"/>
      <c r="L1383" s="79"/>
      <c r="M1383" s="79"/>
      <c r="N1383" s="79"/>
      <c r="O1383" s="79"/>
      <c r="P1383" s="79"/>
      <c r="Q1383" s="79"/>
      <c r="R1383" s="79"/>
      <c r="S1383" s="79"/>
      <c r="T1383" s="79">
        <v>19128.310000000001</v>
      </c>
      <c r="U1383" s="79"/>
      <c r="V1383" s="79"/>
      <c r="W1383" s="79"/>
      <c r="X1383" s="79"/>
      <c r="Y1383" s="79"/>
      <c r="Z1383" s="79"/>
      <c r="AA1383" s="261">
        <v>19128.310000000001</v>
      </c>
      <c r="AB1383" s="175"/>
      <c r="AC1383" s="136"/>
      <c r="AD1383" s="137"/>
      <c r="AE1383" s="136"/>
      <c r="AF1383" s="126"/>
      <c r="AG1383" s="126"/>
    </row>
    <row r="1384" spans="1:33" s="52" customFormat="1" x14ac:dyDescent="0.25">
      <c r="A1384" s="177"/>
      <c r="B1384" s="105"/>
      <c r="C1384" s="80"/>
      <c r="D1384" s="303"/>
      <c r="E1384" s="304"/>
      <c r="F1384" s="135" t="s">
        <v>569</v>
      </c>
      <c r="G1384" s="79"/>
      <c r="H1384" s="79"/>
      <c r="I1384" s="79"/>
      <c r="J1384" s="79"/>
      <c r="K1384" s="79"/>
      <c r="L1384" s="79"/>
      <c r="M1384" s="79"/>
      <c r="N1384" s="79"/>
      <c r="O1384" s="79"/>
      <c r="P1384" s="79"/>
      <c r="Q1384" s="79"/>
      <c r="R1384" s="79">
        <v>143462.32999999999</v>
      </c>
      <c r="S1384" s="79"/>
      <c r="T1384" s="79"/>
      <c r="U1384" s="79"/>
      <c r="V1384" s="79"/>
      <c r="W1384" s="79"/>
      <c r="X1384" s="79"/>
      <c r="Y1384" s="79"/>
      <c r="Z1384" s="79"/>
      <c r="AA1384" s="261">
        <v>143462.32999999999</v>
      </c>
      <c r="AB1384" s="175"/>
      <c r="AC1384" s="136"/>
      <c r="AD1384" s="137"/>
      <c r="AE1384" s="136"/>
      <c r="AF1384" s="126"/>
      <c r="AG1384" s="126"/>
    </row>
    <row r="1385" spans="1:33" s="52" customFormat="1" x14ac:dyDescent="0.25">
      <c r="A1385" s="177"/>
      <c r="B1385" s="105"/>
      <c r="C1385" s="80"/>
      <c r="D1385" s="303"/>
      <c r="E1385" s="304"/>
      <c r="F1385" s="135" t="s">
        <v>48</v>
      </c>
      <c r="G1385" s="79"/>
      <c r="H1385" s="79"/>
      <c r="I1385" s="79"/>
      <c r="J1385" s="79"/>
      <c r="K1385" s="79"/>
      <c r="L1385" s="79"/>
      <c r="M1385" s="79"/>
      <c r="N1385" s="79">
        <v>172154.8</v>
      </c>
      <c r="O1385" s="79"/>
      <c r="P1385" s="79"/>
      <c r="Q1385" s="79"/>
      <c r="R1385" s="79"/>
      <c r="S1385" s="79"/>
      <c r="T1385" s="79"/>
      <c r="U1385" s="79"/>
      <c r="V1385" s="79"/>
      <c r="W1385" s="79"/>
      <c r="X1385" s="79"/>
      <c r="Y1385" s="79"/>
      <c r="Z1385" s="79"/>
      <c r="AA1385" s="261">
        <v>172154.8</v>
      </c>
      <c r="AB1385" s="175"/>
      <c r="AC1385" s="136"/>
      <c r="AD1385" s="137"/>
      <c r="AE1385" s="136"/>
      <c r="AF1385" s="126"/>
      <c r="AG1385" s="126"/>
    </row>
    <row r="1386" spans="1:33" s="52" customFormat="1" x14ac:dyDescent="0.25">
      <c r="A1386" s="181"/>
      <c r="B1386" s="182" t="s">
        <v>16</v>
      </c>
      <c r="C1386" s="183"/>
      <c r="D1386" s="24"/>
      <c r="E1386" s="24"/>
      <c r="F1386" s="184"/>
      <c r="G1386" s="143"/>
      <c r="H1386" s="143"/>
      <c r="I1386" s="143"/>
      <c r="J1386" s="143"/>
      <c r="K1386" s="143"/>
      <c r="L1386" s="143"/>
      <c r="M1386" s="143"/>
      <c r="N1386" s="143"/>
      <c r="O1386" s="143"/>
      <c r="P1386" s="143"/>
      <c r="Q1386" s="143"/>
      <c r="R1386" s="143"/>
      <c r="S1386" s="143"/>
      <c r="T1386" s="143"/>
      <c r="U1386" s="143"/>
      <c r="V1386" s="143"/>
      <c r="W1386" s="143"/>
      <c r="X1386" s="143"/>
      <c r="Y1386" s="143"/>
      <c r="Z1386" s="143"/>
      <c r="AA1386" s="144">
        <f>SUM(AA1377:AA1385)</f>
        <v>934456.21</v>
      </c>
      <c r="AB1386" s="145">
        <f>AA1386/E1377</f>
        <v>0.99999999999999989</v>
      </c>
      <c r="AC1386" s="136"/>
      <c r="AD1386" s="137"/>
      <c r="AE1386" s="136"/>
      <c r="AF1386" s="126"/>
      <c r="AG1386" s="126"/>
    </row>
    <row r="1387" spans="1:33" s="52" customFormat="1" ht="15" customHeight="1" x14ac:dyDescent="0.25">
      <c r="A1387" s="634">
        <v>157</v>
      </c>
      <c r="B1387" s="510" t="s">
        <v>551</v>
      </c>
      <c r="C1387" s="516" t="s">
        <v>544</v>
      </c>
      <c r="D1387" s="545" t="s">
        <v>775</v>
      </c>
      <c r="E1387" s="613">
        <v>1886147.25</v>
      </c>
      <c r="F1387" s="134" t="s">
        <v>685</v>
      </c>
      <c r="G1387" s="79"/>
      <c r="H1387" s="79"/>
      <c r="I1387" s="79"/>
      <c r="J1387" s="79"/>
      <c r="K1387" s="79"/>
      <c r="L1387" s="79"/>
      <c r="M1387" s="79"/>
      <c r="N1387" s="79"/>
      <c r="O1387" s="79"/>
      <c r="P1387" s="79"/>
      <c r="Q1387" s="79"/>
      <c r="R1387" s="79"/>
      <c r="S1387" s="79">
        <v>42138</v>
      </c>
      <c r="T1387" s="79"/>
      <c r="U1387" s="79"/>
      <c r="V1387" s="79"/>
      <c r="W1387" s="79"/>
      <c r="X1387" s="79"/>
      <c r="Y1387" s="79"/>
      <c r="Z1387" s="79"/>
      <c r="AA1387" s="261">
        <v>42138</v>
      </c>
      <c r="AB1387" s="175"/>
      <c r="AC1387" s="136"/>
      <c r="AD1387" s="137"/>
      <c r="AE1387" s="136" t="s">
        <v>1467</v>
      </c>
      <c r="AF1387" s="126"/>
      <c r="AG1387" s="126"/>
    </row>
    <row r="1388" spans="1:33" s="52" customFormat="1" x14ac:dyDescent="0.25">
      <c r="A1388" s="559"/>
      <c r="B1388" s="511"/>
      <c r="C1388" s="517"/>
      <c r="D1388" s="612"/>
      <c r="E1388" s="614"/>
      <c r="F1388" s="282" t="s">
        <v>24</v>
      </c>
      <c r="G1388" s="79"/>
      <c r="H1388" s="79"/>
      <c r="I1388" s="79"/>
      <c r="J1388" s="79"/>
      <c r="K1388" s="79"/>
      <c r="L1388" s="79"/>
      <c r="M1388" s="79"/>
      <c r="N1388" s="79">
        <v>421503.6</v>
      </c>
      <c r="O1388" s="79"/>
      <c r="P1388" s="79"/>
      <c r="Q1388" s="79">
        <v>421504</v>
      </c>
      <c r="R1388" s="79"/>
      <c r="S1388" s="79"/>
      <c r="T1388" s="79"/>
      <c r="U1388" s="79"/>
      <c r="V1388" s="79"/>
      <c r="W1388" s="79"/>
      <c r="X1388" s="79"/>
      <c r="Y1388" s="79"/>
      <c r="Z1388" s="79"/>
      <c r="AA1388" s="261">
        <f t="shared" ref="AA1388:AA1393" si="26">SUM(G1388:N1388)</f>
        <v>421503.6</v>
      </c>
      <c r="AB1388" s="175"/>
      <c r="AC1388" s="136"/>
      <c r="AD1388" s="137"/>
      <c r="AE1388" s="136" t="s">
        <v>1468</v>
      </c>
      <c r="AF1388" s="126"/>
      <c r="AG1388" s="126"/>
    </row>
    <row r="1389" spans="1:33" s="52" customFormat="1" ht="15" customHeight="1" x14ac:dyDescent="0.25">
      <c r="A1389" s="559"/>
      <c r="B1389" s="511"/>
      <c r="C1389" s="517"/>
      <c r="D1389" s="612"/>
      <c r="E1389" s="614"/>
      <c r="F1389" s="282" t="s">
        <v>25</v>
      </c>
      <c r="G1389" s="79"/>
      <c r="H1389" s="79"/>
      <c r="I1389" s="79"/>
      <c r="J1389" s="79"/>
      <c r="K1389" s="79">
        <v>140481.51999999999</v>
      </c>
      <c r="L1389" s="79"/>
      <c r="M1389" s="79"/>
      <c r="N1389" s="79"/>
      <c r="O1389" s="79"/>
      <c r="P1389" s="79"/>
      <c r="Q1389" s="79">
        <v>140482</v>
      </c>
      <c r="R1389" s="79"/>
      <c r="S1389" s="79"/>
      <c r="T1389" s="79"/>
      <c r="U1389" s="79"/>
      <c r="V1389" s="79"/>
      <c r="W1389" s="79"/>
      <c r="X1389" s="79"/>
      <c r="Y1389" s="79"/>
      <c r="Z1389" s="79"/>
      <c r="AA1389" s="261">
        <f t="shared" si="26"/>
        <v>140481.51999999999</v>
      </c>
      <c r="AB1389" s="175"/>
      <c r="AC1389" s="136"/>
      <c r="AD1389" s="137"/>
      <c r="AE1389" s="136" t="s">
        <v>1469</v>
      </c>
      <c r="AF1389" s="126"/>
      <c r="AG1389" s="126"/>
    </row>
    <row r="1390" spans="1:33" s="52" customFormat="1" x14ac:dyDescent="0.25">
      <c r="A1390" s="559"/>
      <c r="B1390" s="511"/>
      <c r="C1390" s="517"/>
      <c r="D1390" s="612"/>
      <c r="E1390" s="614"/>
      <c r="F1390" s="282" t="s">
        <v>32</v>
      </c>
      <c r="G1390" s="79"/>
      <c r="H1390" s="79"/>
      <c r="I1390" s="79"/>
      <c r="J1390" s="79"/>
      <c r="K1390" s="79">
        <v>561963.82999999996</v>
      </c>
      <c r="L1390" s="79"/>
      <c r="M1390" s="79"/>
      <c r="N1390" s="79"/>
      <c r="O1390" s="79"/>
      <c r="P1390" s="79"/>
      <c r="Q1390" s="79">
        <v>56200</v>
      </c>
      <c r="R1390" s="79"/>
      <c r="S1390" s="79"/>
      <c r="T1390" s="79"/>
      <c r="U1390" s="79"/>
      <c r="V1390" s="79"/>
      <c r="W1390" s="79"/>
      <c r="X1390" s="79"/>
      <c r="Y1390" s="79"/>
      <c r="Z1390" s="79"/>
      <c r="AA1390" s="261">
        <f t="shared" si="26"/>
        <v>561963.82999999996</v>
      </c>
      <c r="AB1390" s="175"/>
      <c r="AC1390" s="136">
        <v>9</v>
      </c>
      <c r="AD1390" s="137">
        <v>505764.3</v>
      </c>
      <c r="AE1390" s="136" t="s">
        <v>1470</v>
      </c>
      <c r="AF1390" s="126"/>
      <c r="AG1390" s="126"/>
    </row>
    <row r="1391" spans="1:33" s="52" customFormat="1" x14ac:dyDescent="0.25">
      <c r="A1391" s="559"/>
      <c r="B1391" s="511"/>
      <c r="C1391" s="517"/>
      <c r="D1391" s="612"/>
      <c r="E1391" s="614"/>
      <c r="F1391" s="282" t="s">
        <v>26</v>
      </c>
      <c r="G1391" s="79"/>
      <c r="H1391" s="79"/>
      <c r="I1391" s="79"/>
      <c r="J1391" s="79"/>
      <c r="K1391" s="79"/>
      <c r="L1391" s="79"/>
      <c r="M1391" s="79"/>
      <c r="N1391" s="79"/>
      <c r="O1391" s="79"/>
      <c r="P1391" s="79"/>
      <c r="Q1391" s="79">
        <v>112400</v>
      </c>
      <c r="R1391" s="79"/>
      <c r="S1391" s="79"/>
      <c r="T1391" s="79"/>
      <c r="U1391" s="79"/>
      <c r="V1391" s="79"/>
      <c r="W1391" s="79"/>
      <c r="X1391" s="79"/>
      <c r="Y1391" s="79"/>
      <c r="Z1391" s="79"/>
      <c r="AA1391" s="261">
        <v>112400</v>
      </c>
      <c r="AB1391" s="175"/>
      <c r="AC1391" s="136"/>
      <c r="AD1391" s="137"/>
      <c r="AE1391" s="136" t="s">
        <v>1471</v>
      </c>
      <c r="AF1391" s="126"/>
      <c r="AG1391" s="126"/>
    </row>
    <row r="1392" spans="1:33" s="52" customFormat="1" x14ac:dyDescent="0.25">
      <c r="A1392" s="559"/>
      <c r="B1392" s="511"/>
      <c r="C1392" s="517"/>
      <c r="D1392" s="612"/>
      <c r="E1392" s="614"/>
      <c r="F1392" s="282" t="s">
        <v>76</v>
      </c>
      <c r="G1392" s="79"/>
      <c r="H1392" s="79"/>
      <c r="I1392" s="79"/>
      <c r="J1392" s="79"/>
      <c r="K1392" s="79">
        <v>284523.39</v>
      </c>
      <c r="L1392" s="79"/>
      <c r="M1392" s="79"/>
      <c r="N1392" s="79"/>
      <c r="O1392" s="79"/>
      <c r="P1392" s="79"/>
      <c r="Q1392" s="79">
        <v>284523</v>
      </c>
      <c r="R1392" s="79"/>
      <c r="S1392" s="79"/>
      <c r="T1392" s="79"/>
      <c r="U1392" s="79"/>
      <c r="V1392" s="79"/>
      <c r="W1392" s="79"/>
      <c r="X1392" s="79"/>
      <c r="Y1392" s="79"/>
      <c r="Z1392" s="79"/>
      <c r="AA1392" s="261">
        <f t="shared" si="26"/>
        <v>284523.39</v>
      </c>
      <c r="AB1392" s="175"/>
      <c r="AC1392" s="136"/>
      <c r="AD1392" s="137"/>
      <c r="AE1392" s="136" t="s">
        <v>1469</v>
      </c>
      <c r="AF1392" s="126"/>
      <c r="AG1392" s="126"/>
    </row>
    <row r="1393" spans="1:33" s="52" customFormat="1" x14ac:dyDescent="0.25">
      <c r="A1393" s="559"/>
      <c r="B1393" s="511"/>
      <c r="C1393" s="517"/>
      <c r="D1393" s="612"/>
      <c r="E1393" s="614"/>
      <c r="F1393" s="282" t="s">
        <v>141</v>
      </c>
      <c r="G1393" s="79"/>
      <c r="H1393" s="79"/>
      <c r="I1393" s="79"/>
      <c r="J1393" s="79"/>
      <c r="K1393" s="79"/>
      <c r="L1393" s="79"/>
      <c r="M1393" s="79"/>
      <c r="N1393" s="79">
        <v>210760.04</v>
      </c>
      <c r="O1393" s="79"/>
      <c r="P1393" s="79"/>
      <c r="Q1393" s="79">
        <v>210760</v>
      </c>
      <c r="R1393" s="79"/>
      <c r="S1393" s="79"/>
      <c r="T1393" s="79"/>
      <c r="U1393" s="79"/>
      <c r="V1393" s="79"/>
      <c r="W1393" s="79"/>
      <c r="X1393" s="79"/>
      <c r="Y1393" s="79"/>
      <c r="Z1393" s="79"/>
      <c r="AA1393" s="261">
        <f t="shared" si="26"/>
        <v>210760.04</v>
      </c>
      <c r="AB1393" s="175"/>
      <c r="AC1393" s="136"/>
      <c r="AD1393" s="137"/>
      <c r="AE1393" s="136" t="s">
        <v>1472</v>
      </c>
      <c r="AF1393" s="126"/>
      <c r="AG1393" s="126"/>
    </row>
    <row r="1394" spans="1:33" s="52" customFormat="1" x14ac:dyDescent="0.25">
      <c r="A1394" s="560"/>
      <c r="B1394" s="512"/>
      <c r="C1394" s="518"/>
      <c r="D1394" s="612"/>
      <c r="E1394" s="615"/>
      <c r="F1394" s="282" t="s">
        <v>288</v>
      </c>
      <c r="G1394" s="79"/>
      <c r="H1394" s="79"/>
      <c r="I1394" s="79"/>
      <c r="J1394" s="79"/>
      <c r="K1394" s="79"/>
      <c r="L1394" s="79"/>
      <c r="M1394" s="79"/>
      <c r="N1394" s="79"/>
      <c r="O1394" s="79"/>
      <c r="P1394" s="79"/>
      <c r="Q1394" s="79"/>
      <c r="R1394" s="79"/>
      <c r="S1394" s="79">
        <v>112373</v>
      </c>
      <c r="T1394" s="79"/>
      <c r="U1394" s="79"/>
      <c r="V1394" s="79"/>
      <c r="W1394" s="79"/>
      <c r="X1394" s="79"/>
      <c r="Y1394" s="79"/>
      <c r="Z1394" s="79"/>
      <c r="AA1394" s="261">
        <v>112373</v>
      </c>
      <c r="AB1394" s="175"/>
      <c r="AC1394" s="136"/>
      <c r="AD1394" s="137"/>
      <c r="AE1394" s="136" t="s">
        <v>1467</v>
      </c>
      <c r="AF1394" s="126"/>
      <c r="AG1394" s="126"/>
    </row>
    <row r="1395" spans="1:33" s="52" customFormat="1" x14ac:dyDescent="0.25">
      <c r="A1395" s="181"/>
      <c r="B1395" s="182" t="s">
        <v>16</v>
      </c>
      <c r="C1395" s="183"/>
      <c r="D1395" s="25"/>
      <c r="E1395" s="25"/>
      <c r="F1395" s="184"/>
      <c r="G1395" s="143"/>
      <c r="H1395" s="143"/>
      <c r="I1395" s="143"/>
      <c r="J1395" s="143"/>
      <c r="K1395" s="143"/>
      <c r="L1395" s="143"/>
      <c r="M1395" s="143"/>
      <c r="N1395" s="143"/>
      <c r="O1395" s="143"/>
      <c r="P1395" s="143"/>
      <c r="Q1395" s="143"/>
      <c r="R1395" s="143"/>
      <c r="S1395" s="143"/>
      <c r="T1395" s="143"/>
      <c r="U1395" s="143"/>
      <c r="V1395" s="143"/>
      <c r="W1395" s="143"/>
      <c r="X1395" s="143"/>
      <c r="Y1395" s="143"/>
      <c r="Z1395" s="143"/>
      <c r="AA1395" s="144">
        <f>SUM(AA1387:AA1394)</f>
        <v>1886143.38</v>
      </c>
      <c r="AB1395" s="145">
        <f>AA1395/E1387</f>
        <v>0.99999794819837096</v>
      </c>
      <c r="AC1395" s="136"/>
      <c r="AD1395" s="137"/>
      <c r="AE1395" s="136"/>
      <c r="AF1395" s="126"/>
      <c r="AG1395" s="126"/>
    </row>
    <row r="1396" spans="1:33" s="52" customFormat="1" ht="15" customHeight="1" x14ac:dyDescent="0.25">
      <c r="A1396" s="513">
        <v>158</v>
      </c>
      <c r="B1396" s="510" t="s">
        <v>552</v>
      </c>
      <c r="C1396" s="516" t="s">
        <v>544</v>
      </c>
      <c r="D1396" s="522" t="s">
        <v>774</v>
      </c>
      <c r="E1396" s="519">
        <v>1173686.25</v>
      </c>
      <c r="F1396" s="132" t="s">
        <v>26</v>
      </c>
      <c r="G1396" s="79"/>
      <c r="H1396" s="261">
        <v>372605.78</v>
      </c>
      <c r="I1396" s="261"/>
      <c r="J1396" s="261"/>
      <c r="K1396" s="261">
        <v>148758</v>
      </c>
      <c r="L1396" s="261"/>
      <c r="M1396" s="261"/>
      <c r="N1396" s="261"/>
      <c r="O1396" s="261"/>
      <c r="P1396" s="261">
        <v>148758</v>
      </c>
      <c r="Q1396" s="261"/>
      <c r="R1396" s="261"/>
      <c r="S1396" s="261"/>
      <c r="T1396" s="261"/>
      <c r="U1396" s="261"/>
      <c r="V1396" s="261"/>
      <c r="W1396" s="261"/>
      <c r="X1396" s="261"/>
      <c r="Y1396" s="261"/>
      <c r="Z1396" s="261"/>
      <c r="AA1396" s="261">
        <v>372606</v>
      </c>
      <c r="AB1396" s="175"/>
      <c r="AC1396" s="136">
        <v>1</v>
      </c>
      <c r="AD1396" s="137">
        <v>55800</v>
      </c>
      <c r="AE1396" s="136"/>
      <c r="AF1396" s="126"/>
      <c r="AG1396" s="126"/>
    </row>
    <row r="1397" spans="1:33" s="52" customFormat="1" x14ac:dyDescent="0.25">
      <c r="A1397" s="514"/>
      <c r="B1397" s="511"/>
      <c r="C1397" s="517"/>
      <c r="D1397" s="577"/>
      <c r="E1397" s="520"/>
      <c r="F1397" s="132" t="s">
        <v>81</v>
      </c>
      <c r="G1397" s="79"/>
      <c r="H1397" s="261">
        <v>186348.89</v>
      </c>
      <c r="I1397" s="261"/>
      <c r="J1397" s="261"/>
      <c r="K1397" s="261">
        <v>186349</v>
      </c>
      <c r="L1397" s="261"/>
      <c r="M1397" s="261"/>
      <c r="N1397" s="261"/>
      <c r="O1397" s="261"/>
      <c r="P1397" s="261">
        <v>103819.95</v>
      </c>
      <c r="Q1397" s="261"/>
      <c r="R1397" s="261"/>
      <c r="S1397" s="261"/>
      <c r="T1397" s="261"/>
      <c r="U1397" s="261"/>
      <c r="V1397" s="261"/>
      <c r="W1397" s="261"/>
      <c r="X1397" s="261"/>
      <c r="Y1397" s="261"/>
      <c r="Z1397" s="261"/>
      <c r="AA1397" s="261">
        <v>186349</v>
      </c>
      <c r="AB1397" s="175"/>
      <c r="AC1397" s="136">
        <v>4</v>
      </c>
      <c r="AD1397" s="137">
        <v>82530</v>
      </c>
      <c r="AE1397" s="136"/>
      <c r="AF1397" s="126"/>
      <c r="AG1397" s="126"/>
    </row>
    <row r="1398" spans="1:33" s="52" customFormat="1" x14ac:dyDescent="0.25">
      <c r="A1398" s="514"/>
      <c r="B1398" s="511"/>
      <c r="C1398" s="517"/>
      <c r="D1398" s="577"/>
      <c r="E1398" s="520"/>
      <c r="F1398" s="132" t="s">
        <v>46</v>
      </c>
      <c r="G1398" s="79"/>
      <c r="H1398" s="261"/>
      <c r="I1398" s="261"/>
      <c r="J1398" s="261"/>
      <c r="K1398" s="261">
        <v>74521.16</v>
      </c>
      <c r="L1398" s="261"/>
      <c r="M1398" s="261"/>
      <c r="N1398" s="261"/>
      <c r="O1398" s="261"/>
      <c r="P1398" s="261">
        <v>74521.16</v>
      </c>
      <c r="Q1398" s="261"/>
      <c r="R1398" s="261"/>
      <c r="S1398" s="261"/>
      <c r="T1398" s="261"/>
      <c r="U1398" s="261"/>
      <c r="V1398" s="261"/>
      <c r="W1398" s="261"/>
      <c r="X1398" s="261"/>
      <c r="Y1398" s="261"/>
      <c r="Z1398" s="261"/>
      <c r="AA1398" s="261">
        <f t="shared" ref="AA1398:AA1402" si="27">SUM(G1398:N1398)</f>
        <v>74521.16</v>
      </c>
      <c r="AB1398" s="175"/>
      <c r="AC1398" s="136"/>
      <c r="AD1398" s="137"/>
      <c r="AE1398" s="136"/>
      <c r="AF1398" s="126"/>
      <c r="AG1398" s="126"/>
    </row>
    <row r="1399" spans="1:33" s="52" customFormat="1" x14ac:dyDescent="0.25">
      <c r="A1399" s="514"/>
      <c r="B1399" s="511"/>
      <c r="C1399" s="517"/>
      <c r="D1399" s="577"/>
      <c r="E1399" s="520"/>
      <c r="F1399" s="132" t="s">
        <v>147</v>
      </c>
      <c r="G1399" s="79"/>
      <c r="H1399" s="261"/>
      <c r="I1399" s="261"/>
      <c r="J1399" s="261"/>
      <c r="K1399" s="261">
        <v>18630.29</v>
      </c>
      <c r="L1399" s="261"/>
      <c r="M1399" s="261"/>
      <c r="N1399" s="261"/>
      <c r="O1399" s="261"/>
      <c r="P1399" s="261">
        <v>18630.29</v>
      </c>
      <c r="Q1399" s="261"/>
      <c r="R1399" s="261"/>
      <c r="S1399" s="261"/>
      <c r="T1399" s="261"/>
      <c r="U1399" s="261"/>
      <c r="V1399" s="261"/>
      <c r="W1399" s="261"/>
      <c r="X1399" s="261"/>
      <c r="Y1399" s="261"/>
      <c r="Z1399" s="261"/>
      <c r="AA1399" s="261">
        <f t="shared" si="27"/>
        <v>18630.29</v>
      </c>
      <c r="AB1399" s="175"/>
      <c r="AC1399" s="136"/>
      <c r="AD1399" s="137"/>
      <c r="AE1399" s="136"/>
      <c r="AF1399" s="126"/>
      <c r="AG1399" s="126"/>
    </row>
    <row r="1400" spans="1:33" s="52" customFormat="1" x14ac:dyDescent="0.25">
      <c r="A1400" s="514"/>
      <c r="B1400" s="511"/>
      <c r="C1400" s="517"/>
      <c r="D1400" s="577"/>
      <c r="E1400" s="520"/>
      <c r="F1400" s="132" t="s">
        <v>32</v>
      </c>
      <c r="G1400" s="79"/>
      <c r="H1400" s="261"/>
      <c r="I1400" s="261"/>
      <c r="J1400" s="261"/>
      <c r="K1400" s="261"/>
      <c r="L1400" s="261">
        <v>93683.49</v>
      </c>
      <c r="M1400" s="261"/>
      <c r="N1400" s="261"/>
      <c r="O1400" s="261"/>
      <c r="P1400" s="261"/>
      <c r="Q1400" s="261"/>
      <c r="R1400" s="261">
        <v>37283.49</v>
      </c>
      <c r="S1400" s="261"/>
      <c r="T1400" s="261"/>
      <c r="U1400" s="261"/>
      <c r="V1400" s="261"/>
      <c r="W1400" s="261"/>
      <c r="X1400" s="261"/>
      <c r="Y1400" s="261"/>
      <c r="Z1400" s="261"/>
      <c r="AA1400" s="261">
        <v>37283.49</v>
      </c>
      <c r="AB1400" s="175"/>
      <c r="AC1400" s="136"/>
      <c r="AD1400" s="137"/>
      <c r="AE1400" s="136"/>
      <c r="AF1400" s="126"/>
      <c r="AG1400" s="126"/>
    </row>
    <row r="1401" spans="1:33" s="52" customFormat="1" x14ac:dyDescent="0.25">
      <c r="A1401" s="514"/>
      <c r="B1401" s="511"/>
      <c r="C1401" s="517"/>
      <c r="D1401" s="577"/>
      <c r="E1401" s="520"/>
      <c r="F1401" s="132" t="s">
        <v>54</v>
      </c>
      <c r="G1401" s="79"/>
      <c r="H1401" s="261"/>
      <c r="I1401" s="261"/>
      <c r="J1401" s="261"/>
      <c r="K1401" s="261"/>
      <c r="L1401" s="261"/>
      <c r="M1401" s="261"/>
      <c r="N1401" s="261"/>
      <c r="O1401" s="261"/>
      <c r="P1401" s="261"/>
      <c r="Q1401" s="261"/>
      <c r="R1401" s="261">
        <v>130479.98</v>
      </c>
      <c r="S1401" s="261"/>
      <c r="T1401" s="261"/>
      <c r="U1401" s="261"/>
      <c r="V1401" s="261"/>
      <c r="W1401" s="261"/>
      <c r="X1401" s="261"/>
      <c r="Y1401" s="261"/>
      <c r="Z1401" s="261"/>
      <c r="AA1401" s="261">
        <v>130479.98</v>
      </c>
      <c r="AB1401" s="175"/>
      <c r="AC1401" s="136"/>
      <c r="AD1401" s="137"/>
      <c r="AE1401" s="136"/>
      <c r="AF1401" s="126"/>
      <c r="AG1401" s="126"/>
    </row>
    <row r="1402" spans="1:33" s="52" customFormat="1" x14ac:dyDescent="0.25">
      <c r="A1402" s="514"/>
      <c r="B1402" s="511"/>
      <c r="C1402" s="517"/>
      <c r="D1402" s="577"/>
      <c r="E1402" s="520"/>
      <c r="F1402" s="132" t="s">
        <v>53</v>
      </c>
      <c r="G1402" s="79"/>
      <c r="H1402" s="261"/>
      <c r="I1402" s="261"/>
      <c r="J1402" s="261"/>
      <c r="K1402" s="261"/>
      <c r="L1402" s="261">
        <v>55822.91</v>
      </c>
      <c r="M1402" s="261"/>
      <c r="N1402" s="261"/>
      <c r="O1402" s="261"/>
      <c r="P1402" s="261">
        <v>45823.91</v>
      </c>
      <c r="Q1402" s="261"/>
      <c r="R1402" s="261"/>
      <c r="S1402" s="261"/>
      <c r="T1402" s="261"/>
      <c r="U1402" s="261"/>
      <c r="V1402" s="261"/>
      <c r="W1402" s="261"/>
      <c r="X1402" s="261"/>
      <c r="Y1402" s="261"/>
      <c r="Z1402" s="261"/>
      <c r="AA1402" s="261">
        <f t="shared" si="27"/>
        <v>55822.91</v>
      </c>
      <c r="AB1402" s="175"/>
      <c r="AC1402" s="136">
        <v>1</v>
      </c>
      <c r="AD1402" s="137">
        <v>10000</v>
      </c>
      <c r="AE1402" s="136"/>
      <c r="AF1402" s="126"/>
      <c r="AG1402" s="126"/>
    </row>
    <row r="1403" spans="1:33" s="52" customFormat="1" x14ac:dyDescent="0.25">
      <c r="A1403" s="515"/>
      <c r="B1403" s="512"/>
      <c r="C1403" s="518"/>
      <c r="D1403" s="578"/>
      <c r="E1403" s="521"/>
      <c r="F1403" s="132" t="s">
        <v>35</v>
      </c>
      <c r="G1403" s="79"/>
      <c r="H1403" s="261"/>
      <c r="I1403" s="261"/>
      <c r="J1403" s="261"/>
      <c r="K1403" s="261"/>
      <c r="L1403" s="261"/>
      <c r="M1403" s="261"/>
      <c r="N1403" s="261"/>
      <c r="O1403" s="261"/>
      <c r="P1403" s="261">
        <v>242193.76</v>
      </c>
      <c r="Q1403" s="261"/>
      <c r="R1403" s="261"/>
      <c r="S1403" s="261"/>
      <c r="T1403" s="261"/>
      <c r="U1403" s="261"/>
      <c r="V1403" s="261"/>
      <c r="W1403" s="261"/>
      <c r="X1403" s="261"/>
      <c r="Y1403" s="261"/>
      <c r="Z1403" s="261"/>
      <c r="AA1403" s="261">
        <v>242193.76</v>
      </c>
      <c r="AB1403" s="175"/>
      <c r="AC1403" s="136"/>
      <c r="AD1403" s="137"/>
      <c r="AE1403" s="136"/>
      <c r="AF1403" s="126"/>
      <c r="AG1403" s="126"/>
    </row>
    <row r="1404" spans="1:33" s="52" customFormat="1" x14ac:dyDescent="0.25">
      <c r="A1404" s="181"/>
      <c r="B1404" s="182" t="s">
        <v>16</v>
      </c>
      <c r="C1404" s="183"/>
      <c r="D1404" s="82"/>
      <c r="E1404" s="82"/>
      <c r="F1404" s="184"/>
      <c r="G1404" s="143"/>
      <c r="H1404" s="143"/>
      <c r="I1404" s="143"/>
      <c r="J1404" s="143"/>
      <c r="K1404" s="143"/>
      <c r="L1404" s="143"/>
      <c r="M1404" s="143"/>
      <c r="N1404" s="143"/>
      <c r="O1404" s="143"/>
      <c r="P1404" s="143"/>
      <c r="Q1404" s="143"/>
      <c r="R1404" s="143"/>
      <c r="S1404" s="143"/>
      <c r="T1404" s="143"/>
      <c r="U1404" s="143"/>
      <c r="V1404" s="143"/>
      <c r="W1404" s="143"/>
      <c r="X1404" s="143"/>
      <c r="Y1404" s="143"/>
      <c r="Z1404" s="143"/>
      <c r="AA1404" s="144">
        <f>SUM(AA1396:AA1403)</f>
        <v>1117886.5900000001</v>
      </c>
      <c r="AB1404" s="145">
        <f>AA1404/E1396</f>
        <v>0.95245777140185472</v>
      </c>
      <c r="AC1404" s="136"/>
      <c r="AD1404" s="137"/>
      <c r="AE1404" s="136"/>
      <c r="AF1404" s="126"/>
      <c r="AG1404" s="126"/>
    </row>
    <row r="1405" spans="1:33" s="52" customFormat="1" ht="15" customHeight="1" x14ac:dyDescent="0.25">
      <c r="A1405" s="513">
        <v>159</v>
      </c>
      <c r="B1405" s="510" t="s">
        <v>554</v>
      </c>
      <c r="C1405" s="516" t="s">
        <v>555</v>
      </c>
      <c r="D1405" s="522" t="s">
        <v>772</v>
      </c>
      <c r="E1405" s="519">
        <v>924105.32000000007</v>
      </c>
      <c r="F1405" s="132" t="s">
        <v>553</v>
      </c>
      <c r="G1405" s="390"/>
      <c r="H1405" s="79"/>
      <c r="I1405" s="261"/>
      <c r="J1405" s="261">
        <v>400000</v>
      </c>
      <c r="K1405" s="261"/>
      <c r="L1405" s="261">
        <v>350000</v>
      </c>
      <c r="M1405" s="261"/>
      <c r="N1405" s="261"/>
      <c r="O1405" s="261"/>
      <c r="P1405" s="261"/>
      <c r="Q1405" s="261"/>
      <c r="R1405" s="261"/>
      <c r="S1405" s="261"/>
      <c r="T1405" s="261"/>
      <c r="U1405" s="261"/>
      <c r="V1405" s="261"/>
      <c r="W1405" s="261"/>
      <c r="X1405" s="261"/>
      <c r="Y1405" s="261"/>
      <c r="Z1405" s="261"/>
      <c r="AA1405" s="261">
        <v>400000</v>
      </c>
      <c r="AB1405" s="175"/>
      <c r="AC1405" s="136">
        <v>2</v>
      </c>
      <c r="AD1405" s="137">
        <v>120000</v>
      </c>
      <c r="AE1405" s="136" t="s">
        <v>1205</v>
      </c>
      <c r="AF1405" s="126"/>
      <c r="AG1405" s="126"/>
    </row>
    <row r="1406" spans="1:33" s="52" customFormat="1" x14ac:dyDescent="0.25">
      <c r="A1406" s="514"/>
      <c r="B1406" s="511"/>
      <c r="C1406" s="517"/>
      <c r="D1406" s="517"/>
      <c r="E1406" s="520"/>
      <c r="F1406" s="132" t="s">
        <v>228</v>
      </c>
      <c r="G1406" s="390"/>
      <c r="H1406" s="79"/>
      <c r="I1406" s="261">
        <v>324105.32</v>
      </c>
      <c r="J1406" s="261"/>
      <c r="K1406" s="261"/>
      <c r="L1406" s="261"/>
      <c r="M1406" s="261"/>
      <c r="N1406" s="261"/>
      <c r="O1406" s="261"/>
      <c r="P1406" s="261"/>
      <c r="Q1406" s="261"/>
      <c r="R1406" s="261"/>
      <c r="S1406" s="261"/>
      <c r="T1406" s="261"/>
      <c r="U1406" s="261"/>
      <c r="V1406" s="261"/>
      <c r="W1406" s="261"/>
      <c r="X1406" s="261"/>
      <c r="Y1406" s="261"/>
      <c r="Z1406" s="261"/>
      <c r="AA1406" s="261">
        <v>324105.32</v>
      </c>
      <c r="AB1406" s="175"/>
      <c r="AC1406" s="136">
        <v>5</v>
      </c>
      <c r="AD1406" s="137">
        <v>320615</v>
      </c>
      <c r="AE1406" s="136"/>
      <c r="AF1406" s="126"/>
      <c r="AG1406" s="126"/>
    </row>
    <row r="1407" spans="1:33" s="52" customFormat="1" ht="15" customHeight="1" x14ac:dyDescent="0.25">
      <c r="A1407" s="514"/>
      <c r="B1407" s="511"/>
      <c r="C1407" s="517"/>
      <c r="D1407" s="517"/>
      <c r="E1407" s="520"/>
      <c r="F1407" s="132" t="s">
        <v>145</v>
      </c>
      <c r="G1407" s="390"/>
      <c r="H1407" s="79"/>
      <c r="I1407" s="261"/>
      <c r="J1407" s="261"/>
      <c r="K1407" s="261"/>
      <c r="L1407" s="261"/>
      <c r="M1407" s="261">
        <v>80000</v>
      </c>
      <c r="N1407" s="261"/>
      <c r="O1407" s="261"/>
      <c r="P1407" s="261"/>
      <c r="Q1407" s="261"/>
      <c r="R1407" s="261"/>
      <c r="S1407" s="261"/>
      <c r="T1407" s="261"/>
      <c r="U1407" s="261"/>
      <c r="V1407" s="261"/>
      <c r="W1407" s="261"/>
      <c r="X1407" s="261"/>
      <c r="Y1407" s="261"/>
      <c r="Z1407" s="261"/>
      <c r="AA1407" s="261">
        <v>80000</v>
      </c>
      <c r="AB1407" s="175"/>
      <c r="AC1407" s="136"/>
      <c r="AD1407" s="137"/>
      <c r="AE1407" s="136" t="s">
        <v>1206</v>
      </c>
      <c r="AF1407" s="126"/>
      <c r="AG1407" s="126"/>
    </row>
    <row r="1408" spans="1:33" s="52" customFormat="1" ht="15" customHeight="1" x14ac:dyDescent="0.25">
      <c r="A1408" s="515"/>
      <c r="B1408" s="512"/>
      <c r="C1408" s="518"/>
      <c r="D1408" s="518"/>
      <c r="E1408" s="521"/>
      <c r="F1408" s="132" t="s">
        <v>32</v>
      </c>
      <c r="G1408" s="390"/>
      <c r="H1408" s="79"/>
      <c r="I1408" s="261">
        <v>120000</v>
      </c>
      <c r="J1408" s="261"/>
      <c r="K1408" s="261"/>
      <c r="L1408" s="261">
        <v>100000</v>
      </c>
      <c r="M1408" s="261"/>
      <c r="N1408" s="261"/>
      <c r="O1408" s="261"/>
      <c r="P1408" s="261"/>
      <c r="Q1408" s="261"/>
      <c r="R1408" s="261"/>
      <c r="S1408" s="261"/>
      <c r="T1408" s="261"/>
      <c r="U1408" s="261"/>
      <c r="V1408" s="261"/>
      <c r="W1408" s="261"/>
      <c r="X1408" s="261"/>
      <c r="Y1408" s="261"/>
      <c r="Z1408" s="261"/>
      <c r="AA1408" s="261">
        <v>120000</v>
      </c>
      <c r="AB1408" s="175"/>
      <c r="AC1408" s="136">
        <v>1</v>
      </c>
      <c r="AD1408" s="137">
        <v>20000</v>
      </c>
      <c r="AE1408" s="136"/>
      <c r="AF1408" s="126"/>
      <c r="AG1408" s="126"/>
    </row>
    <row r="1409" spans="1:33" s="52" customFormat="1" x14ac:dyDescent="0.25">
      <c r="A1409" s="181"/>
      <c r="B1409" s="182" t="s">
        <v>16</v>
      </c>
      <c r="C1409" s="183"/>
      <c r="D1409" s="82"/>
      <c r="E1409" s="82"/>
      <c r="F1409" s="184"/>
      <c r="G1409" s="143"/>
      <c r="H1409" s="143"/>
      <c r="I1409" s="143"/>
      <c r="J1409" s="143"/>
      <c r="K1409" s="143"/>
      <c r="L1409" s="143"/>
      <c r="M1409" s="143"/>
      <c r="N1409" s="143"/>
      <c r="O1409" s="143"/>
      <c r="P1409" s="143"/>
      <c r="Q1409" s="143"/>
      <c r="R1409" s="143"/>
      <c r="S1409" s="143"/>
      <c r="T1409" s="143"/>
      <c r="U1409" s="143"/>
      <c r="V1409" s="143"/>
      <c r="W1409" s="143"/>
      <c r="X1409" s="143"/>
      <c r="Y1409" s="143"/>
      <c r="Z1409" s="143"/>
      <c r="AA1409" s="144">
        <f>SUM(AA1405:AA1408)</f>
        <v>924105.32000000007</v>
      </c>
      <c r="AB1409" s="145">
        <f>AA1409/E1405</f>
        <v>1</v>
      </c>
      <c r="AC1409" s="136"/>
      <c r="AD1409" s="137"/>
      <c r="AE1409" s="136"/>
      <c r="AF1409" s="126"/>
      <c r="AG1409" s="126"/>
    </row>
    <row r="1410" spans="1:33" s="52" customFormat="1" ht="15" customHeight="1" x14ac:dyDescent="0.25">
      <c r="A1410" s="513">
        <v>160</v>
      </c>
      <c r="B1410" s="510" t="s">
        <v>556</v>
      </c>
      <c r="C1410" s="516" t="s">
        <v>555</v>
      </c>
      <c r="D1410" s="522" t="s">
        <v>773</v>
      </c>
      <c r="E1410" s="519">
        <v>1649688.25</v>
      </c>
      <c r="F1410" s="132" t="s">
        <v>553</v>
      </c>
      <c r="G1410" s="79"/>
      <c r="H1410" s="261" t="s">
        <v>771</v>
      </c>
      <c r="I1410" s="261"/>
      <c r="J1410" s="261">
        <v>590000</v>
      </c>
      <c r="K1410" s="261"/>
      <c r="L1410" s="261"/>
      <c r="M1410" s="261"/>
      <c r="N1410" s="261"/>
      <c r="O1410" s="261"/>
      <c r="P1410" s="261"/>
      <c r="Q1410" s="261">
        <v>350000</v>
      </c>
      <c r="R1410" s="261"/>
      <c r="S1410" s="261"/>
      <c r="T1410" s="261"/>
      <c r="U1410" s="261"/>
      <c r="V1410" s="261"/>
      <c r="W1410" s="261"/>
      <c r="X1410" s="261"/>
      <c r="Y1410" s="261"/>
      <c r="Z1410" s="261"/>
      <c r="AA1410" s="261">
        <f>SUM(G1410:N1410)</f>
        <v>590000</v>
      </c>
      <c r="AB1410" s="175"/>
      <c r="AC1410" s="136">
        <v>6</v>
      </c>
      <c r="AD1410" s="137">
        <v>380000</v>
      </c>
      <c r="AE1410" s="136" t="s">
        <v>1473</v>
      </c>
      <c r="AF1410" s="126"/>
      <c r="AG1410" s="126"/>
    </row>
    <row r="1411" spans="1:33" s="52" customFormat="1" ht="15" customHeight="1" x14ac:dyDescent="0.25">
      <c r="A1411" s="514"/>
      <c r="B1411" s="511"/>
      <c r="C1411" s="517"/>
      <c r="D1411" s="517"/>
      <c r="E1411" s="520"/>
      <c r="F1411" s="132" t="s">
        <v>228</v>
      </c>
      <c r="G1411" s="79"/>
      <c r="H1411" s="261" t="s">
        <v>771</v>
      </c>
      <c r="I1411" s="261">
        <v>589688.25</v>
      </c>
      <c r="J1411" s="261"/>
      <c r="K1411" s="261"/>
      <c r="L1411" s="261"/>
      <c r="M1411" s="261"/>
      <c r="N1411" s="261"/>
      <c r="O1411" s="261"/>
      <c r="P1411" s="261">
        <v>345142.28</v>
      </c>
      <c r="Q1411" s="261"/>
      <c r="R1411" s="261"/>
      <c r="S1411" s="261"/>
      <c r="T1411" s="261"/>
      <c r="U1411" s="261"/>
      <c r="V1411" s="261"/>
      <c r="W1411" s="261"/>
      <c r="X1411" s="261"/>
      <c r="Y1411" s="261"/>
      <c r="Z1411" s="261"/>
      <c r="AA1411" s="261">
        <f>SUM(G1411:N1411)</f>
        <v>589688.25</v>
      </c>
      <c r="AB1411" s="175"/>
      <c r="AC1411" s="136">
        <v>5</v>
      </c>
      <c r="AD1411" s="137">
        <v>244546</v>
      </c>
      <c r="AE1411" s="136"/>
      <c r="AF1411" s="126"/>
      <c r="AG1411" s="126"/>
    </row>
    <row r="1412" spans="1:33" s="52" customFormat="1" x14ac:dyDescent="0.25">
      <c r="A1412" s="514"/>
      <c r="B1412" s="511"/>
      <c r="C1412" s="517"/>
      <c r="D1412" s="517"/>
      <c r="E1412" s="520"/>
      <c r="F1412" s="132" t="s">
        <v>145</v>
      </c>
      <c r="G1412" s="79"/>
      <c r="H1412" s="261"/>
      <c r="I1412" s="261">
        <v>270000</v>
      </c>
      <c r="J1412" s="261"/>
      <c r="K1412" s="261"/>
      <c r="L1412" s="261"/>
      <c r="M1412" s="261"/>
      <c r="N1412" s="261"/>
      <c r="O1412" s="261"/>
      <c r="P1412" s="261"/>
      <c r="Q1412" s="261">
        <v>220214.94</v>
      </c>
      <c r="R1412" s="261"/>
      <c r="S1412" s="261"/>
      <c r="T1412" s="261"/>
      <c r="U1412" s="261"/>
      <c r="V1412" s="261"/>
      <c r="W1412" s="261"/>
      <c r="X1412" s="261"/>
      <c r="Y1412" s="261"/>
      <c r="Z1412" s="261"/>
      <c r="AA1412" s="261">
        <f>SUM(G1412:N1412)</f>
        <v>270000</v>
      </c>
      <c r="AB1412" s="175"/>
      <c r="AC1412" s="136">
        <v>1</v>
      </c>
      <c r="AD1412" s="137">
        <v>49758</v>
      </c>
      <c r="AE1412" s="136"/>
      <c r="AF1412" s="126"/>
      <c r="AG1412" s="126"/>
    </row>
    <row r="1413" spans="1:33" s="52" customFormat="1" x14ac:dyDescent="0.25">
      <c r="A1413" s="514"/>
      <c r="B1413" s="511"/>
      <c r="C1413" s="517"/>
      <c r="D1413" s="517"/>
      <c r="E1413" s="520"/>
      <c r="F1413" s="132" t="s">
        <v>32</v>
      </c>
      <c r="G1413" s="79"/>
      <c r="H1413" s="261"/>
      <c r="I1413" s="261"/>
      <c r="J1413" s="261"/>
      <c r="K1413" s="261" t="s">
        <v>771</v>
      </c>
      <c r="L1413" s="261"/>
      <c r="M1413" s="261"/>
      <c r="N1413" s="261"/>
      <c r="O1413" s="261"/>
      <c r="P1413" s="261"/>
      <c r="Q1413" s="261"/>
      <c r="R1413" s="261"/>
      <c r="S1413" s="261">
        <v>100000</v>
      </c>
      <c r="T1413" s="261"/>
      <c r="U1413" s="261"/>
      <c r="V1413" s="261"/>
      <c r="W1413" s="261"/>
      <c r="X1413" s="261"/>
      <c r="Y1413" s="261"/>
      <c r="Z1413" s="261"/>
      <c r="AA1413" s="261">
        <v>100000</v>
      </c>
      <c r="AB1413" s="175"/>
      <c r="AC1413" s="136"/>
      <c r="AD1413" s="137"/>
      <c r="AE1413" s="136"/>
      <c r="AF1413" s="126"/>
      <c r="AG1413" s="126"/>
    </row>
    <row r="1414" spans="1:33" s="52" customFormat="1" x14ac:dyDescent="0.25">
      <c r="A1414" s="291"/>
      <c r="B1414" s="105"/>
      <c r="C1414" s="80"/>
      <c r="D1414" s="32"/>
      <c r="E1414" s="81"/>
      <c r="F1414" s="135" t="s">
        <v>26</v>
      </c>
      <c r="G1414" s="79"/>
      <c r="H1414" s="261"/>
      <c r="I1414" s="261"/>
      <c r="J1414" s="261"/>
      <c r="K1414" s="261"/>
      <c r="L1414" s="261"/>
      <c r="M1414" s="261"/>
      <c r="N1414" s="261"/>
      <c r="O1414" s="261"/>
      <c r="P1414" s="261"/>
      <c r="Q1414" s="261">
        <v>100000</v>
      </c>
      <c r="R1414" s="261"/>
      <c r="S1414" s="261"/>
      <c r="T1414" s="261"/>
      <c r="U1414" s="261"/>
      <c r="V1414" s="261"/>
      <c r="W1414" s="261"/>
      <c r="X1414" s="261"/>
      <c r="Y1414" s="261"/>
      <c r="Z1414" s="261"/>
      <c r="AA1414" s="261">
        <v>100000</v>
      </c>
      <c r="AB1414" s="175"/>
      <c r="AC1414" s="136"/>
      <c r="AD1414" s="137"/>
      <c r="AE1414" s="136"/>
      <c r="AF1414" s="126"/>
      <c r="AG1414" s="126"/>
    </row>
    <row r="1415" spans="1:33" s="52" customFormat="1" x14ac:dyDescent="0.25">
      <c r="A1415" s="142"/>
      <c r="B1415" s="153" t="s">
        <v>16</v>
      </c>
      <c r="C1415" s="21"/>
      <c r="D1415" s="20"/>
      <c r="E1415" s="21"/>
      <c r="F1415" s="184"/>
      <c r="G1415" s="143"/>
      <c r="H1415" s="143"/>
      <c r="I1415" s="143"/>
      <c r="J1415" s="143"/>
      <c r="K1415" s="143"/>
      <c r="L1415" s="143"/>
      <c r="M1415" s="143"/>
      <c r="N1415" s="143"/>
      <c r="O1415" s="143"/>
      <c r="P1415" s="143"/>
      <c r="Q1415" s="143"/>
      <c r="R1415" s="143"/>
      <c r="S1415" s="143"/>
      <c r="T1415" s="143"/>
      <c r="U1415" s="143"/>
      <c r="V1415" s="143"/>
      <c r="W1415" s="143"/>
      <c r="X1415" s="143"/>
      <c r="Y1415" s="143"/>
      <c r="Z1415" s="143"/>
      <c r="AA1415" s="144">
        <f>SUM(AA1410:AA1414)</f>
        <v>1649688.25</v>
      </c>
      <c r="AB1415" s="145">
        <f>AA1415/E1410</f>
        <v>1</v>
      </c>
      <c r="AC1415" s="136"/>
      <c r="AD1415" s="137"/>
      <c r="AE1415" s="136"/>
      <c r="AF1415" s="126"/>
      <c r="AG1415" s="126"/>
    </row>
    <row r="1416" spans="1:33" s="52" customFormat="1" x14ac:dyDescent="0.25">
      <c r="A1416" s="513">
        <v>161</v>
      </c>
      <c r="B1416" s="510" t="s">
        <v>557</v>
      </c>
      <c r="C1416" s="516" t="s">
        <v>558</v>
      </c>
      <c r="D1416" s="522" t="s">
        <v>1180</v>
      </c>
      <c r="E1416" s="235"/>
      <c r="F1416" s="132" t="s">
        <v>21</v>
      </c>
      <c r="G1416" s="79"/>
      <c r="H1416" s="79"/>
      <c r="I1416" s="79"/>
      <c r="J1416" s="79"/>
      <c r="K1416" s="79"/>
      <c r="L1416" s="79"/>
      <c r="M1416" s="79">
        <v>240000</v>
      </c>
      <c r="N1416" s="79"/>
      <c r="O1416" s="79"/>
      <c r="P1416" s="79"/>
      <c r="Q1416" s="79"/>
      <c r="R1416" s="79"/>
      <c r="S1416" s="79"/>
      <c r="T1416" s="79"/>
      <c r="U1416" s="79"/>
      <c r="V1416" s="79"/>
      <c r="W1416" s="79"/>
      <c r="X1416" s="79"/>
      <c r="Y1416" s="79"/>
      <c r="Z1416" s="79"/>
      <c r="AA1416" s="261">
        <v>240000</v>
      </c>
      <c r="AB1416" s="175"/>
      <c r="AC1416" s="136">
        <v>5</v>
      </c>
      <c r="AD1416" s="137">
        <v>147616</v>
      </c>
      <c r="AE1416" s="136"/>
      <c r="AF1416" s="126"/>
      <c r="AG1416" s="126"/>
    </row>
    <row r="1417" spans="1:33" s="52" customFormat="1" x14ac:dyDescent="0.25">
      <c r="A1417" s="514"/>
      <c r="B1417" s="511"/>
      <c r="C1417" s="517"/>
      <c r="D1417" s="649"/>
      <c r="E1417" s="81">
        <v>1089204.06</v>
      </c>
      <c r="F1417" s="132" t="s">
        <v>228</v>
      </c>
      <c r="G1417" s="79"/>
      <c r="H1417" s="79"/>
      <c r="I1417" s="79"/>
      <c r="J1417" s="79"/>
      <c r="K1417" s="79"/>
      <c r="L1417" s="79"/>
      <c r="M1417" s="79"/>
      <c r="N1417" s="79"/>
      <c r="O1417" s="79"/>
      <c r="P1417" s="79"/>
      <c r="Q1417" s="79"/>
      <c r="R1417" s="79">
        <v>24000</v>
      </c>
      <c r="S1417" s="79"/>
      <c r="T1417" s="79"/>
      <c r="U1417" s="79"/>
      <c r="V1417" s="79"/>
      <c r="W1417" s="79"/>
      <c r="X1417" s="79"/>
      <c r="Y1417" s="79"/>
      <c r="Z1417" s="79"/>
      <c r="AA1417" s="261">
        <v>24000</v>
      </c>
      <c r="AB1417" s="175"/>
      <c r="AC1417" s="136"/>
      <c r="AD1417" s="137"/>
      <c r="AE1417" s="136"/>
      <c r="AF1417" s="126"/>
      <c r="AG1417" s="126"/>
    </row>
    <row r="1418" spans="1:33" s="52" customFormat="1" x14ac:dyDescent="0.25">
      <c r="A1418" s="515"/>
      <c r="B1418" s="512"/>
      <c r="C1418" s="518"/>
      <c r="D1418" s="650"/>
      <c r="E1418" s="78"/>
      <c r="F1418" s="132" t="s">
        <v>1422</v>
      </c>
      <c r="G1418" s="79"/>
      <c r="H1418" s="79"/>
      <c r="I1418" s="79"/>
      <c r="J1418" s="79"/>
      <c r="K1418" s="79"/>
      <c r="L1418" s="79"/>
      <c r="M1418" s="79">
        <v>200000</v>
      </c>
      <c r="N1418" s="79"/>
      <c r="O1418" s="79"/>
      <c r="P1418" s="79"/>
      <c r="Q1418" s="79"/>
      <c r="R1418" s="79">
        <v>20000</v>
      </c>
      <c r="S1418" s="79"/>
      <c r="T1418" s="79"/>
      <c r="U1418" s="79"/>
      <c r="V1418" s="79"/>
      <c r="W1418" s="79"/>
      <c r="X1418" s="79"/>
      <c r="Y1418" s="79"/>
      <c r="Z1418" s="79"/>
      <c r="AA1418" s="261">
        <v>20000</v>
      </c>
      <c r="AB1418" s="175"/>
      <c r="AC1418" s="136"/>
      <c r="AD1418" s="137"/>
      <c r="AE1418" s="136"/>
      <c r="AF1418" s="126"/>
      <c r="AG1418" s="126"/>
    </row>
    <row r="1419" spans="1:33" s="52" customFormat="1" x14ac:dyDescent="0.25">
      <c r="A1419" s="177"/>
      <c r="B1419" s="105"/>
      <c r="C1419" s="80"/>
      <c r="D1419" s="421"/>
      <c r="E1419" s="32"/>
      <c r="F1419" s="135" t="s">
        <v>123</v>
      </c>
      <c r="G1419" s="79"/>
      <c r="H1419" s="79"/>
      <c r="I1419" s="79"/>
      <c r="J1419" s="79"/>
      <c r="K1419" s="79"/>
      <c r="L1419" s="79"/>
      <c r="M1419" s="79"/>
      <c r="N1419" s="79">
        <v>319677.40000000002</v>
      </c>
      <c r="O1419" s="79"/>
      <c r="P1419" s="79"/>
      <c r="Q1419" s="79"/>
      <c r="R1419" s="79">
        <v>319677.40000000002</v>
      </c>
      <c r="S1419" s="79"/>
      <c r="T1419" s="79"/>
      <c r="U1419" s="79"/>
      <c r="V1419" s="79"/>
      <c r="W1419" s="79"/>
      <c r="X1419" s="79"/>
      <c r="Y1419" s="79"/>
      <c r="Z1419" s="79"/>
      <c r="AA1419" s="261">
        <v>319677.40000000002</v>
      </c>
      <c r="AB1419" s="175"/>
      <c r="AC1419" s="136"/>
      <c r="AD1419" s="137"/>
      <c r="AE1419" s="136"/>
      <c r="AF1419" s="126"/>
      <c r="AG1419" s="126"/>
    </row>
    <row r="1420" spans="1:33" s="52" customFormat="1" x14ac:dyDescent="0.25">
      <c r="A1420" s="177"/>
      <c r="B1420" s="105"/>
      <c r="C1420" s="80"/>
      <c r="D1420" s="421"/>
      <c r="E1420" s="32"/>
      <c r="F1420" s="135" t="s">
        <v>149</v>
      </c>
      <c r="G1420" s="79"/>
      <c r="H1420" s="79"/>
      <c r="I1420" s="79"/>
      <c r="J1420" s="79"/>
      <c r="K1420" s="79"/>
      <c r="L1420" s="79"/>
      <c r="M1420" s="79"/>
      <c r="N1420" s="79"/>
      <c r="O1420" s="79"/>
      <c r="P1420" s="79"/>
      <c r="Q1420" s="79"/>
      <c r="R1420" s="79">
        <v>21734.240000000002</v>
      </c>
      <c r="S1420" s="79"/>
      <c r="T1420" s="79"/>
      <c r="U1420" s="79"/>
      <c r="V1420" s="79"/>
      <c r="W1420" s="79"/>
      <c r="X1420" s="79"/>
      <c r="Y1420" s="79"/>
      <c r="Z1420" s="79"/>
      <c r="AA1420" s="261">
        <v>21734.240000000002</v>
      </c>
      <c r="AB1420" s="175"/>
      <c r="AC1420" s="136"/>
      <c r="AD1420" s="137"/>
      <c r="AE1420" s="136"/>
      <c r="AF1420" s="126"/>
      <c r="AG1420" s="126"/>
    </row>
    <row r="1421" spans="1:33" s="52" customFormat="1" x14ac:dyDescent="0.25">
      <c r="A1421" s="177"/>
      <c r="B1421" s="105"/>
      <c r="C1421" s="80"/>
      <c r="D1421" s="421"/>
      <c r="E1421" s="32"/>
      <c r="F1421" s="135" t="s">
        <v>1283</v>
      </c>
      <c r="G1421" s="79"/>
      <c r="H1421" s="79"/>
      <c r="I1421" s="79"/>
      <c r="J1421" s="79"/>
      <c r="K1421" s="79"/>
      <c r="L1421" s="79"/>
      <c r="M1421" s="79"/>
      <c r="N1421" s="79"/>
      <c r="O1421" s="79"/>
      <c r="P1421" s="79"/>
      <c r="Q1421" s="79"/>
      <c r="R1421" s="79">
        <v>13792.45</v>
      </c>
      <c r="S1421" s="79"/>
      <c r="T1421" s="79"/>
      <c r="U1421" s="79"/>
      <c r="V1421" s="79"/>
      <c r="W1421" s="79"/>
      <c r="X1421" s="79"/>
      <c r="Y1421" s="79"/>
      <c r="Z1421" s="79"/>
      <c r="AA1421" s="261">
        <v>13792</v>
      </c>
      <c r="AB1421" s="175"/>
      <c r="AC1421" s="136"/>
      <c r="AD1421" s="137"/>
      <c r="AE1421" s="136"/>
      <c r="AF1421" s="126"/>
      <c r="AG1421" s="126"/>
    </row>
    <row r="1422" spans="1:33" s="54" customFormat="1" x14ac:dyDescent="0.25">
      <c r="A1422" s="177"/>
      <c r="B1422" s="105"/>
      <c r="C1422" s="80"/>
      <c r="D1422" s="421"/>
      <c r="E1422" s="32"/>
      <c r="F1422" s="135" t="s">
        <v>263</v>
      </c>
      <c r="G1422" s="79"/>
      <c r="H1422" s="79"/>
      <c r="I1422" s="79"/>
      <c r="J1422" s="79"/>
      <c r="K1422" s="79"/>
      <c r="L1422" s="79"/>
      <c r="M1422" s="79"/>
      <c r="N1422" s="79"/>
      <c r="O1422" s="79"/>
      <c r="P1422" s="79"/>
      <c r="Q1422" s="79"/>
      <c r="R1422" s="79"/>
      <c r="S1422" s="79"/>
      <c r="T1422" s="79"/>
      <c r="U1422" s="79"/>
      <c r="V1422" s="79"/>
      <c r="W1422" s="79"/>
      <c r="X1422" s="79"/>
      <c r="Y1422" s="79"/>
      <c r="Z1422" s="79"/>
      <c r="AA1422" s="261">
        <v>200000</v>
      </c>
      <c r="AB1422" s="175"/>
      <c r="AC1422" s="150">
        <v>3</v>
      </c>
      <c r="AD1422" s="151">
        <v>150000</v>
      </c>
      <c r="AE1422" s="150"/>
      <c r="AF1422" s="152"/>
      <c r="AG1422" s="152"/>
    </row>
    <row r="1423" spans="1:33" s="52" customFormat="1" x14ac:dyDescent="0.25">
      <c r="A1423" s="177"/>
      <c r="B1423" s="105"/>
      <c r="C1423" s="80"/>
      <c r="D1423" s="421"/>
      <c r="E1423" s="32"/>
      <c r="F1423" s="135" t="s">
        <v>25</v>
      </c>
      <c r="G1423" s="79"/>
      <c r="H1423" s="79"/>
      <c r="I1423" s="79"/>
      <c r="J1423" s="79"/>
      <c r="K1423" s="79"/>
      <c r="L1423" s="79"/>
      <c r="M1423" s="79"/>
      <c r="N1423" s="79">
        <v>250000</v>
      </c>
      <c r="O1423" s="79">
        <v>250000</v>
      </c>
      <c r="P1423" s="79"/>
      <c r="Q1423" s="79"/>
      <c r="R1423" s="79"/>
      <c r="S1423" s="79"/>
      <c r="T1423" s="79"/>
      <c r="U1423" s="79"/>
      <c r="V1423" s="79"/>
      <c r="W1423" s="79"/>
      <c r="X1423" s="79"/>
      <c r="Y1423" s="79"/>
      <c r="Z1423" s="79"/>
      <c r="AA1423" s="261">
        <v>250000</v>
      </c>
      <c r="AB1423" s="175"/>
      <c r="AC1423" s="136">
        <v>4</v>
      </c>
      <c r="AD1423" s="137">
        <v>248672</v>
      </c>
      <c r="AE1423" s="136"/>
      <c r="AF1423" s="126"/>
      <c r="AG1423" s="126"/>
    </row>
    <row r="1424" spans="1:33" s="52" customFormat="1" x14ac:dyDescent="0.25">
      <c r="A1424" s="181"/>
      <c r="B1424" s="182" t="s">
        <v>16</v>
      </c>
      <c r="C1424" s="183"/>
      <c r="D1424" s="82"/>
      <c r="E1424" s="82"/>
      <c r="F1424" s="184"/>
      <c r="G1424" s="143"/>
      <c r="H1424" s="143"/>
      <c r="I1424" s="143"/>
      <c r="J1424" s="143"/>
      <c r="K1424" s="143"/>
      <c r="L1424" s="143"/>
      <c r="M1424" s="143"/>
      <c r="N1424" s="143"/>
      <c r="O1424" s="143"/>
      <c r="P1424" s="143"/>
      <c r="Q1424" s="143"/>
      <c r="R1424" s="143"/>
      <c r="S1424" s="143"/>
      <c r="T1424" s="143"/>
      <c r="U1424" s="143"/>
      <c r="V1424" s="143"/>
      <c r="W1424" s="143"/>
      <c r="X1424" s="143"/>
      <c r="Y1424" s="143"/>
      <c r="Z1424" s="143"/>
      <c r="AA1424" s="144">
        <f>SUM(AA1416:AA1423)</f>
        <v>1089203.6400000001</v>
      </c>
      <c r="AB1424" s="145">
        <f>AA1424/E1417</f>
        <v>0.99999961439732432</v>
      </c>
      <c r="AC1424" s="136"/>
      <c r="AD1424" s="137"/>
      <c r="AE1424" s="136"/>
      <c r="AF1424" s="126"/>
      <c r="AG1424" s="126"/>
    </row>
    <row r="1425" spans="1:33" s="52" customFormat="1" x14ac:dyDescent="0.25">
      <c r="A1425" s="513">
        <v>162</v>
      </c>
      <c r="B1425" s="510" t="s">
        <v>559</v>
      </c>
      <c r="C1425" s="516" t="s">
        <v>560</v>
      </c>
      <c r="D1425" s="522" t="s">
        <v>1179</v>
      </c>
      <c r="E1425" s="519">
        <v>1804563.47</v>
      </c>
      <c r="F1425" s="132" t="s">
        <v>21</v>
      </c>
      <c r="G1425" s="79"/>
      <c r="H1425" s="79"/>
      <c r="I1425" s="79"/>
      <c r="J1425" s="79"/>
      <c r="K1425" s="79"/>
      <c r="L1425" s="79"/>
      <c r="M1425" s="79">
        <v>370000</v>
      </c>
      <c r="N1425" s="79"/>
      <c r="O1425" s="79"/>
      <c r="P1425" s="79"/>
      <c r="Q1425" s="79"/>
      <c r="R1425" s="79"/>
      <c r="S1425" s="79"/>
      <c r="T1425" s="79"/>
      <c r="U1425" s="79"/>
      <c r="V1425" s="79"/>
      <c r="W1425" s="79"/>
      <c r="X1425" s="79"/>
      <c r="Y1425" s="79"/>
      <c r="Z1425" s="79"/>
      <c r="AA1425" s="261">
        <v>370000</v>
      </c>
      <c r="AB1425" s="175"/>
      <c r="AC1425" s="136">
        <v>7</v>
      </c>
      <c r="AD1425" s="137">
        <v>258637</v>
      </c>
      <c r="AE1425" s="136"/>
      <c r="AF1425" s="126"/>
      <c r="AG1425" s="126"/>
    </row>
    <row r="1426" spans="1:33" s="52" customFormat="1" x14ac:dyDescent="0.25">
      <c r="A1426" s="514"/>
      <c r="B1426" s="511"/>
      <c r="C1426" s="517"/>
      <c r="D1426" s="649"/>
      <c r="E1426" s="520"/>
      <c r="F1426" s="132" t="s">
        <v>228</v>
      </c>
      <c r="G1426" s="79"/>
      <c r="H1426" s="79"/>
      <c r="I1426" s="79"/>
      <c r="J1426" s="79"/>
      <c r="K1426" s="79"/>
      <c r="L1426" s="79"/>
      <c r="M1426" s="79"/>
      <c r="N1426" s="79"/>
      <c r="O1426" s="79"/>
      <c r="P1426" s="79"/>
      <c r="Q1426" s="79"/>
      <c r="R1426" s="79">
        <v>70000</v>
      </c>
      <c r="S1426" s="79"/>
      <c r="T1426" s="79"/>
      <c r="U1426" s="79"/>
      <c r="V1426" s="79"/>
      <c r="W1426" s="79"/>
      <c r="X1426" s="79"/>
      <c r="Y1426" s="79"/>
      <c r="Z1426" s="79"/>
      <c r="AA1426" s="261">
        <v>70000</v>
      </c>
      <c r="AB1426" s="175"/>
      <c r="AC1426" s="136"/>
      <c r="AD1426" s="137"/>
      <c r="AE1426" s="136"/>
      <c r="AF1426" s="126"/>
      <c r="AG1426" s="126"/>
    </row>
    <row r="1427" spans="1:33" s="52" customFormat="1" x14ac:dyDescent="0.25">
      <c r="A1427" s="515"/>
      <c r="B1427" s="512"/>
      <c r="C1427" s="518"/>
      <c r="D1427" s="650"/>
      <c r="E1427" s="521"/>
      <c r="F1427" s="132" t="s">
        <v>1422</v>
      </c>
      <c r="G1427" s="79"/>
      <c r="H1427" s="79"/>
      <c r="I1427" s="79"/>
      <c r="J1427" s="79"/>
      <c r="K1427" s="79"/>
      <c r="L1427" s="79"/>
      <c r="M1427" s="79"/>
      <c r="N1427" s="79"/>
      <c r="O1427" s="79"/>
      <c r="P1427" s="79"/>
      <c r="Q1427" s="79"/>
      <c r="R1427" s="79">
        <v>20000</v>
      </c>
      <c r="S1427" s="79"/>
      <c r="T1427" s="79"/>
      <c r="U1427" s="79"/>
      <c r="V1427" s="79"/>
      <c r="W1427" s="79"/>
      <c r="X1427" s="79"/>
      <c r="Y1427" s="79"/>
      <c r="Z1427" s="79"/>
      <c r="AA1427" s="261">
        <v>20000</v>
      </c>
      <c r="AB1427" s="175"/>
      <c r="AC1427" s="136"/>
      <c r="AD1427" s="137"/>
      <c r="AE1427" s="136"/>
      <c r="AF1427" s="126"/>
      <c r="AG1427" s="126"/>
    </row>
    <row r="1428" spans="1:33" s="52" customFormat="1" x14ac:dyDescent="0.25">
      <c r="A1428" s="177"/>
      <c r="B1428" s="105"/>
      <c r="C1428" s="80"/>
      <c r="D1428" s="421"/>
      <c r="E1428" s="33"/>
      <c r="F1428" s="135" t="s">
        <v>123</v>
      </c>
      <c r="G1428" s="79"/>
      <c r="H1428" s="79"/>
      <c r="I1428" s="79"/>
      <c r="J1428" s="79"/>
      <c r="K1428" s="79"/>
      <c r="L1428" s="79"/>
      <c r="M1428" s="79"/>
      <c r="N1428" s="79">
        <v>503702.74</v>
      </c>
      <c r="O1428" s="79"/>
      <c r="P1428" s="79"/>
      <c r="Q1428" s="79"/>
      <c r="R1428" s="79">
        <v>503703</v>
      </c>
      <c r="S1428" s="79"/>
      <c r="T1428" s="79"/>
      <c r="U1428" s="79"/>
      <c r="V1428" s="79"/>
      <c r="W1428" s="79"/>
      <c r="X1428" s="79"/>
      <c r="Y1428" s="79"/>
      <c r="Z1428" s="79"/>
      <c r="AA1428" s="261">
        <v>503702.74</v>
      </c>
      <c r="AB1428" s="175"/>
      <c r="AC1428" s="136"/>
      <c r="AD1428" s="137"/>
      <c r="AE1428" s="136"/>
      <c r="AF1428" s="126"/>
      <c r="AG1428" s="126"/>
    </row>
    <row r="1429" spans="1:33" s="52" customFormat="1" x14ac:dyDescent="0.25">
      <c r="A1429" s="177"/>
      <c r="B1429" s="105"/>
      <c r="C1429" s="80"/>
      <c r="D1429" s="421"/>
      <c r="E1429" s="33"/>
      <c r="F1429" s="135" t="s">
        <v>76</v>
      </c>
      <c r="G1429" s="79"/>
      <c r="H1429" s="79"/>
      <c r="I1429" s="79"/>
      <c r="J1429" s="79"/>
      <c r="K1429" s="79"/>
      <c r="L1429" s="79"/>
      <c r="M1429" s="79"/>
      <c r="N1429" s="79"/>
      <c r="O1429" s="79"/>
      <c r="P1429" s="79"/>
      <c r="Q1429" s="79"/>
      <c r="R1429" s="79">
        <v>40860.720000000001</v>
      </c>
      <c r="S1429" s="79"/>
      <c r="T1429" s="79"/>
      <c r="U1429" s="79"/>
      <c r="V1429" s="79"/>
      <c r="W1429" s="79"/>
      <c r="X1429" s="79"/>
      <c r="Y1429" s="79"/>
      <c r="Z1429" s="79"/>
      <c r="AA1429" s="261">
        <v>40860.720000000001</v>
      </c>
      <c r="AB1429" s="175"/>
      <c r="AC1429" s="136"/>
      <c r="AD1429" s="137"/>
      <c r="AE1429" s="136"/>
      <c r="AF1429" s="126"/>
      <c r="AG1429" s="126"/>
    </row>
    <row r="1430" spans="1:33" s="52" customFormat="1" x14ac:dyDescent="0.25">
      <c r="A1430" s="177"/>
      <c r="B1430" s="105"/>
      <c r="C1430" s="80"/>
      <c r="D1430" s="421"/>
      <c r="E1430" s="33"/>
      <c r="F1430" s="135" t="s">
        <v>25</v>
      </c>
      <c r="G1430" s="79"/>
      <c r="H1430" s="79"/>
      <c r="I1430" s="79"/>
      <c r="J1430" s="79"/>
      <c r="K1430" s="79"/>
      <c r="L1430" s="79"/>
      <c r="M1430" s="79"/>
      <c r="N1430" s="79">
        <v>500000</v>
      </c>
      <c r="O1430" s="79">
        <v>500000</v>
      </c>
      <c r="P1430" s="79"/>
      <c r="Q1430" s="79"/>
      <c r="R1430" s="79"/>
      <c r="S1430" s="79"/>
      <c r="T1430" s="79"/>
      <c r="U1430" s="79"/>
      <c r="V1430" s="79"/>
      <c r="W1430" s="79"/>
      <c r="X1430" s="79"/>
      <c r="Y1430" s="79"/>
      <c r="Z1430" s="79"/>
      <c r="AA1430" s="261">
        <v>500000</v>
      </c>
      <c r="AB1430" s="175"/>
      <c r="AC1430" s="136">
        <v>5</v>
      </c>
      <c r="AD1430" s="137">
        <v>250000</v>
      </c>
      <c r="AE1430" s="136"/>
      <c r="AF1430" s="126"/>
      <c r="AG1430" s="126"/>
    </row>
    <row r="1431" spans="1:33" s="52" customFormat="1" x14ac:dyDescent="0.25">
      <c r="A1431" s="177"/>
      <c r="B1431" s="105"/>
      <c r="C1431" s="80"/>
      <c r="D1431" s="421"/>
      <c r="E1431" s="33"/>
      <c r="F1431" s="135" t="s">
        <v>108</v>
      </c>
      <c r="G1431" s="79"/>
      <c r="H1431" s="79"/>
      <c r="I1431" s="79"/>
      <c r="J1431" s="79"/>
      <c r="K1431" s="79"/>
      <c r="L1431" s="79"/>
      <c r="M1431" s="79">
        <v>300000</v>
      </c>
      <c r="N1431" s="79"/>
      <c r="O1431" s="79"/>
      <c r="P1431" s="79"/>
      <c r="Q1431" s="79"/>
      <c r="R1431" s="79"/>
      <c r="S1431" s="79"/>
      <c r="T1431" s="79"/>
      <c r="U1431" s="79"/>
      <c r="V1431" s="79"/>
      <c r="W1431" s="79"/>
      <c r="X1431" s="79"/>
      <c r="Y1431" s="79"/>
      <c r="Z1431" s="79"/>
      <c r="AA1431" s="261">
        <v>300000</v>
      </c>
      <c r="AB1431" s="175"/>
      <c r="AC1431" s="136"/>
      <c r="AD1431" s="137"/>
      <c r="AE1431" s="136"/>
      <c r="AF1431" s="126"/>
      <c r="AG1431" s="126"/>
    </row>
    <row r="1432" spans="1:33" s="52" customFormat="1" x14ac:dyDescent="0.25">
      <c r="A1432" s="181"/>
      <c r="B1432" s="182" t="s">
        <v>16</v>
      </c>
      <c r="C1432" s="183"/>
      <c r="D1432" s="82"/>
      <c r="E1432" s="82"/>
      <c r="F1432" s="184"/>
      <c r="G1432" s="143"/>
      <c r="H1432" s="143"/>
      <c r="I1432" s="143"/>
      <c r="J1432" s="143"/>
      <c r="K1432" s="143"/>
      <c r="L1432" s="143"/>
      <c r="M1432" s="143"/>
      <c r="N1432" s="143"/>
      <c r="O1432" s="143"/>
      <c r="P1432" s="143"/>
      <c r="Q1432" s="143"/>
      <c r="R1432" s="143"/>
      <c r="S1432" s="143"/>
      <c r="T1432" s="143"/>
      <c r="U1432" s="143"/>
      <c r="V1432" s="143"/>
      <c r="W1432" s="143"/>
      <c r="X1432" s="143"/>
      <c r="Y1432" s="143"/>
      <c r="Z1432" s="143"/>
      <c r="AA1432" s="144">
        <f>SUM(AA1425:AA1431)</f>
        <v>1804563.46</v>
      </c>
      <c r="AB1432" s="145">
        <f>AA1432/E1425</f>
        <v>0.99999999445849364</v>
      </c>
      <c r="AC1432" s="136"/>
      <c r="AD1432" s="137"/>
      <c r="AE1432" s="136"/>
      <c r="AF1432" s="126"/>
      <c r="AG1432" s="126"/>
    </row>
    <row r="1433" spans="1:33" s="52" customFormat="1" x14ac:dyDescent="0.25">
      <c r="A1433" s="513">
        <v>163</v>
      </c>
      <c r="B1433" s="510" t="s">
        <v>561</v>
      </c>
      <c r="C1433" s="516" t="s">
        <v>555</v>
      </c>
      <c r="D1433" s="522" t="s">
        <v>788</v>
      </c>
      <c r="E1433" s="519">
        <v>1565910.7000000002</v>
      </c>
      <c r="F1433" s="132" t="s">
        <v>26</v>
      </c>
      <c r="G1433" s="79"/>
      <c r="H1433" s="79"/>
      <c r="I1433" s="79"/>
      <c r="J1433" s="79"/>
      <c r="K1433" s="79"/>
      <c r="L1433" s="79"/>
      <c r="M1433" s="79"/>
      <c r="N1433" s="79">
        <v>235000</v>
      </c>
      <c r="O1433" s="79"/>
      <c r="P1433" s="79"/>
      <c r="Q1433" s="79"/>
      <c r="R1433" s="79"/>
      <c r="S1433" s="79"/>
      <c r="T1433" s="79"/>
      <c r="U1433" s="79"/>
      <c r="V1433" s="79"/>
      <c r="W1433" s="79"/>
      <c r="X1433" s="79"/>
      <c r="Y1433" s="79"/>
      <c r="Z1433" s="79"/>
      <c r="AA1433" s="261">
        <f t="shared" ref="AA1433:AA1439" si="28">SUM(G1433:N1433)</f>
        <v>235000</v>
      </c>
      <c r="AB1433" s="175"/>
      <c r="AC1433" s="136">
        <v>3</v>
      </c>
      <c r="AD1433" s="137">
        <v>220000</v>
      </c>
      <c r="AE1433" s="136"/>
      <c r="AF1433" s="126"/>
      <c r="AG1433" s="126"/>
    </row>
    <row r="1434" spans="1:33" s="52" customFormat="1" x14ac:dyDescent="0.25">
      <c r="A1434" s="514"/>
      <c r="B1434" s="511"/>
      <c r="C1434" s="517"/>
      <c r="D1434" s="577"/>
      <c r="E1434" s="520"/>
      <c r="F1434" s="132" t="s">
        <v>76</v>
      </c>
      <c r="G1434" s="79"/>
      <c r="H1434" s="79"/>
      <c r="I1434" s="79"/>
      <c r="J1434" s="79"/>
      <c r="K1434" s="79"/>
      <c r="L1434" s="79"/>
      <c r="M1434" s="79"/>
      <c r="N1434" s="79">
        <v>270000</v>
      </c>
      <c r="O1434" s="79"/>
      <c r="P1434" s="79"/>
      <c r="Q1434" s="79"/>
      <c r="R1434" s="79">
        <v>270000</v>
      </c>
      <c r="S1434" s="79"/>
      <c r="T1434" s="79"/>
      <c r="U1434" s="79"/>
      <c r="V1434" s="79"/>
      <c r="W1434" s="79"/>
      <c r="X1434" s="79"/>
      <c r="Y1434" s="79"/>
      <c r="Z1434" s="79"/>
      <c r="AA1434" s="261">
        <f t="shared" si="28"/>
        <v>270000</v>
      </c>
      <c r="AB1434" s="175"/>
      <c r="AC1434" s="136"/>
      <c r="AD1434" s="137"/>
      <c r="AE1434" s="136"/>
      <c r="AF1434" s="126"/>
      <c r="AG1434" s="126"/>
    </row>
    <row r="1435" spans="1:33" s="52" customFormat="1" x14ac:dyDescent="0.25">
      <c r="A1435" s="514"/>
      <c r="B1435" s="511"/>
      <c r="C1435" s="517"/>
      <c r="D1435" s="577"/>
      <c r="E1435" s="520"/>
      <c r="F1435" s="132" t="s">
        <v>53</v>
      </c>
      <c r="G1435" s="79"/>
      <c r="H1435" s="79"/>
      <c r="I1435" s="79"/>
      <c r="J1435" s="79"/>
      <c r="K1435" s="79"/>
      <c r="L1435" s="79"/>
      <c r="M1435" s="79"/>
      <c r="N1435" s="79">
        <v>234614</v>
      </c>
      <c r="O1435" s="79"/>
      <c r="P1435" s="79"/>
      <c r="Q1435" s="79"/>
      <c r="R1435" s="79"/>
      <c r="S1435" s="79"/>
      <c r="T1435" s="79"/>
      <c r="U1435" s="79"/>
      <c r="V1435" s="79"/>
      <c r="W1435" s="79"/>
      <c r="X1435" s="79"/>
      <c r="Y1435" s="79"/>
      <c r="Z1435" s="79"/>
      <c r="AA1435" s="261">
        <f t="shared" si="28"/>
        <v>234614</v>
      </c>
      <c r="AB1435" s="175"/>
      <c r="AC1435" s="136">
        <v>1</v>
      </c>
      <c r="AD1435" s="137">
        <v>50000</v>
      </c>
      <c r="AE1435" s="136"/>
      <c r="AF1435" s="126"/>
      <c r="AG1435" s="126"/>
    </row>
    <row r="1436" spans="1:33" s="52" customFormat="1" x14ac:dyDescent="0.25">
      <c r="A1436" s="514"/>
      <c r="B1436" s="511"/>
      <c r="C1436" s="517"/>
      <c r="D1436" s="577"/>
      <c r="E1436" s="520"/>
      <c r="F1436" s="132" t="s">
        <v>82</v>
      </c>
      <c r="G1436" s="79"/>
      <c r="H1436" s="79"/>
      <c r="I1436" s="79"/>
      <c r="J1436" s="79"/>
      <c r="K1436" s="79"/>
      <c r="L1436" s="79"/>
      <c r="M1436" s="79"/>
      <c r="N1436" s="79">
        <v>125000</v>
      </c>
      <c r="O1436" s="79"/>
      <c r="P1436" s="79"/>
      <c r="Q1436" s="79"/>
      <c r="R1436" s="79">
        <v>125000</v>
      </c>
      <c r="S1436" s="79"/>
      <c r="T1436" s="79"/>
      <c r="U1436" s="79"/>
      <c r="V1436" s="79"/>
      <c r="W1436" s="79"/>
      <c r="X1436" s="79"/>
      <c r="Y1436" s="79"/>
      <c r="Z1436" s="79"/>
      <c r="AA1436" s="261">
        <f t="shared" si="28"/>
        <v>125000</v>
      </c>
      <c r="AB1436" s="175"/>
      <c r="AC1436" s="136"/>
      <c r="AD1436" s="137"/>
      <c r="AE1436" s="136"/>
      <c r="AF1436" s="126"/>
      <c r="AG1436" s="126"/>
    </row>
    <row r="1437" spans="1:33" s="52" customFormat="1" x14ac:dyDescent="0.25">
      <c r="A1437" s="514"/>
      <c r="B1437" s="511"/>
      <c r="C1437" s="517"/>
      <c r="D1437" s="577"/>
      <c r="E1437" s="520"/>
      <c r="F1437" s="132" t="s">
        <v>46</v>
      </c>
      <c r="G1437" s="79"/>
      <c r="H1437" s="79"/>
      <c r="I1437" s="79"/>
      <c r="J1437" s="79"/>
      <c r="K1437" s="79"/>
      <c r="L1437" s="79"/>
      <c r="M1437" s="79"/>
      <c r="N1437" s="79"/>
      <c r="O1437" s="79"/>
      <c r="P1437" s="79"/>
      <c r="Q1437" s="79"/>
      <c r="R1437" s="79">
        <v>263027</v>
      </c>
      <c r="S1437" s="79"/>
      <c r="T1437" s="79"/>
      <c r="U1437" s="79"/>
      <c r="V1437" s="79"/>
      <c r="W1437" s="79"/>
      <c r="X1437" s="79"/>
      <c r="Y1437" s="79"/>
      <c r="Z1437" s="79"/>
      <c r="AA1437" s="261">
        <v>263027</v>
      </c>
      <c r="AB1437" s="175"/>
      <c r="AC1437" s="136"/>
      <c r="AD1437" s="137"/>
      <c r="AE1437" s="136"/>
      <c r="AF1437" s="126"/>
      <c r="AG1437" s="126"/>
    </row>
    <row r="1438" spans="1:33" s="52" customFormat="1" x14ac:dyDescent="0.25">
      <c r="A1438" s="514"/>
      <c r="B1438" s="511"/>
      <c r="C1438" s="517"/>
      <c r="D1438" s="577"/>
      <c r="E1438" s="520"/>
      <c r="F1438" s="132" t="s">
        <v>778</v>
      </c>
      <c r="G1438" s="79"/>
      <c r="H1438" s="79"/>
      <c r="I1438" s="79"/>
      <c r="J1438" s="79"/>
      <c r="K1438" s="79"/>
      <c r="L1438" s="79"/>
      <c r="M1438" s="79"/>
      <c r="N1438" s="79"/>
      <c r="O1438" s="79"/>
      <c r="P1438" s="79"/>
      <c r="Q1438" s="79"/>
      <c r="R1438" s="79">
        <v>6135</v>
      </c>
      <c r="S1438" s="79"/>
      <c r="T1438" s="79"/>
      <c r="U1438" s="79"/>
      <c r="V1438" s="79"/>
      <c r="W1438" s="79"/>
      <c r="X1438" s="79"/>
      <c r="Y1438" s="79"/>
      <c r="Z1438" s="79"/>
      <c r="AA1438" s="261">
        <v>6135</v>
      </c>
      <c r="AB1438" s="175"/>
      <c r="AC1438" s="136"/>
      <c r="AD1438" s="137"/>
      <c r="AE1438" s="136"/>
      <c r="AF1438" s="126"/>
      <c r="AG1438" s="126"/>
    </row>
    <row r="1439" spans="1:33" s="52" customFormat="1" x14ac:dyDescent="0.25">
      <c r="A1439" s="514"/>
      <c r="B1439" s="511"/>
      <c r="C1439" s="517"/>
      <c r="D1439" s="577"/>
      <c r="E1439" s="520"/>
      <c r="F1439" s="132" t="s">
        <v>25</v>
      </c>
      <c r="G1439" s="79"/>
      <c r="H1439" s="79"/>
      <c r="I1439" s="79"/>
      <c r="J1439" s="79"/>
      <c r="K1439" s="79"/>
      <c r="L1439" s="79"/>
      <c r="M1439" s="79"/>
      <c r="N1439" s="79">
        <v>50000</v>
      </c>
      <c r="O1439" s="79"/>
      <c r="P1439" s="79"/>
      <c r="Q1439" s="79"/>
      <c r="R1439" s="79">
        <v>50000</v>
      </c>
      <c r="S1439" s="79"/>
      <c r="T1439" s="79"/>
      <c r="U1439" s="79"/>
      <c r="V1439" s="79"/>
      <c r="W1439" s="79"/>
      <c r="X1439" s="79"/>
      <c r="Y1439" s="79"/>
      <c r="Z1439" s="79"/>
      <c r="AA1439" s="261">
        <f t="shared" si="28"/>
        <v>50000</v>
      </c>
      <c r="AB1439" s="175"/>
      <c r="AC1439" s="136"/>
      <c r="AD1439" s="137"/>
      <c r="AE1439" s="136"/>
      <c r="AF1439" s="126"/>
      <c r="AG1439" s="126"/>
    </row>
    <row r="1440" spans="1:33" s="52" customFormat="1" x14ac:dyDescent="0.25">
      <c r="A1440" s="514"/>
      <c r="B1440" s="511"/>
      <c r="C1440" s="517"/>
      <c r="D1440" s="577"/>
      <c r="E1440" s="520"/>
      <c r="F1440" s="132" t="s">
        <v>48</v>
      </c>
      <c r="G1440" s="79"/>
      <c r="H1440" s="79"/>
      <c r="I1440" s="79"/>
      <c r="J1440" s="79"/>
      <c r="K1440" s="79"/>
      <c r="L1440" s="79"/>
      <c r="M1440" s="79"/>
      <c r="N1440" s="79"/>
      <c r="O1440" s="79"/>
      <c r="P1440" s="79"/>
      <c r="Q1440" s="79"/>
      <c r="R1440" s="79">
        <v>306000</v>
      </c>
      <c r="S1440" s="79"/>
      <c r="T1440" s="79"/>
      <c r="U1440" s="79"/>
      <c r="V1440" s="79"/>
      <c r="W1440" s="79"/>
      <c r="X1440" s="79"/>
      <c r="Y1440" s="79"/>
      <c r="Z1440" s="79"/>
      <c r="AA1440" s="261">
        <v>306000</v>
      </c>
      <c r="AB1440" s="175"/>
      <c r="AC1440" s="136"/>
      <c r="AD1440" s="137"/>
      <c r="AE1440" s="136"/>
      <c r="AF1440" s="126"/>
      <c r="AG1440" s="126"/>
    </row>
    <row r="1441" spans="1:33" s="52" customFormat="1" x14ac:dyDescent="0.25">
      <c r="A1441" s="514"/>
      <c r="B1441" s="511"/>
      <c r="C1441" s="517"/>
      <c r="D1441" s="577"/>
      <c r="E1441" s="520"/>
      <c r="F1441" s="132" t="s">
        <v>206</v>
      </c>
      <c r="G1441" s="79"/>
      <c r="H1441" s="79"/>
      <c r="I1441" s="79"/>
      <c r="J1441" s="79"/>
      <c r="K1441" s="79"/>
      <c r="L1441" s="79"/>
      <c r="M1441" s="79"/>
      <c r="N1441" s="79"/>
      <c r="O1441" s="79"/>
      <c r="P1441" s="79"/>
      <c r="Q1441" s="79"/>
      <c r="R1441" s="79">
        <v>15000</v>
      </c>
      <c r="S1441" s="79"/>
      <c r="T1441" s="79"/>
      <c r="U1441" s="79"/>
      <c r="V1441" s="79"/>
      <c r="W1441" s="79"/>
      <c r="X1441" s="79"/>
      <c r="Y1441" s="79"/>
      <c r="Z1441" s="79"/>
      <c r="AA1441" s="261">
        <v>15000</v>
      </c>
      <c r="AB1441" s="175"/>
      <c r="AC1441" s="136"/>
      <c r="AD1441" s="137"/>
      <c r="AE1441" s="136"/>
      <c r="AF1441" s="126"/>
      <c r="AG1441" s="126"/>
    </row>
    <row r="1442" spans="1:33" s="52" customFormat="1" x14ac:dyDescent="0.25">
      <c r="A1442" s="515"/>
      <c r="B1442" s="512"/>
      <c r="C1442" s="518"/>
      <c r="D1442" s="578"/>
      <c r="E1442" s="521"/>
      <c r="F1442" s="132" t="s">
        <v>778</v>
      </c>
      <c r="G1442" s="79"/>
      <c r="H1442" s="79"/>
      <c r="I1442" s="79"/>
      <c r="J1442" s="79"/>
      <c r="K1442" s="79"/>
      <c r="L1442" s="79"/>
      <c r="M1442" s="79"/>
      <c r="N1442" s="79"/>
      <c r="O1442" s="79"/>
      <c r="P1442" s="79"/>
      <c r="Q1442" s="79"/>
      <c r="R1442" s="79">
        <v>6135</v>
      </c>
      <c r="S1442" s="79"/>
      <c r="T1442" s="79"/>
      <c r="U1442" s="79"/>
      <c r="V1442" s="79"/>
      <c r="W1442" s="79"/>
      <c r="X1442" s="79"/>
      <c r="Y1442" s="79"/>
      <c r="Z1442" s="79"/>
      <c r="AA1442" s="261">
        <v>6135</v>
      </c>
      <c r="AB1442" s="175"/>
      <c r="AC1442" s="136"/>
      <c r="AD1442" s="137"/>
      <c r="AE1442" s="136"/>
      <c r="AF1442" s="126"/>
      <c r="AG1442" s="126"/>
    </row>
    <row r="1443" spans="1:33" s="52" customFormat="1" x14ac:dyDescent="0.25">
      <c r="A1443" s="181"/>
      <c r="B1443" s="182" t="s">
        <v>16</v>
      </c>
      <c r="C1443" s="183"/>
      <c r="D1443" s="82"/>
      <c r="E1443" s="82"/>
      <c r="F1443" s="184"/>
      <c r="G1443" s="143"/>
      <c r="H1443" s="143"/>
      <c r="I1443" s="143"/>
      <c r="J1443" s="143"/>
      <c r="K1443" s="143"/>
      <c r="L1443" s="143"/>
      <c r="M1443" s="143"/>
      <c r="N1443" s="143"/>
      <c r="O1443" s="143"/>
      <c r="P1443" s="143"/>
      <c r="Q1443" s="143"/>
      <c r="R1443" s="143"/>
      <c r="S1443" s="143"/>
      <c r="T1443" s="143"/>
      <c r="U1443" s="143"/>
      <c r="V1443" s="143"/>
      <c r="W1443" s="143"/>
      <c r="X1443" s="143"/>
      <c r="Y1443" s="143"/>
      <c r="Z1443" s="143"/>
      <c r="AA1443" s="144">
        <f>SUM(AA1433:AA1442)</f>
        <v>1510911</v>
      </c>
      <c r="AB1443" s="145">
        <f>AA1443/E1433</f>
        <v>0.96487686047486609</v>
      </c>
      <c r="AC1443" s="136"/>
      <c r="AD1443" s="137"/>
      <c r="AE1443" s="136"/>
      <c r="AF1443" s="126"/>
      <c r="AG1443" s="126"/>
    </row>
    <row r="1444" spans="1:33" s="52" customFormat="1" x14ac:dyDescent="0.25">
      <c r="A1444" s="513">
        <v>164</v>
      </c>
      <c r="B1444" s="510" t="s">
        <v>562</v>
      </c>
      <c r="C1444" s="516" t="s">
        <v>555</v>
      </c>
      <c r="D1444" s="522" t="s">
        <v>789</v>
      </c>
      <c r="E1444" s="519">
        <v>1856649.85</v>
      </c>
      <c r="F1444" s="132" t="s">
        <v>76</v>
      </c>
      <c r="G1444" s="79"/>
      <c r="H1444" s="79"/>
      <c r="I1444" s="79"/>
      <c r="J1444" s="79"/>
      <c r="K1444" s="79"/>
      <c r="L1444" s="79"/>
      <c r="M1444" s="79"/>
      <c r="N1444" s="79"/>
      <c r="O1444" s="79"/>
      <c r="P1444" s="79"/>
      <c r="Q1444" s="79"/>
      <c r="R1444" s="79"/>
      <c r="S1444" s="79"/>
      <c r="T1444" s="79"/>
      <c r="U1444" s="79"/>
      <c r="V1444" s="79"/>
      <c r="W1444" s="79"/>
      <c r="X1444" s="79"/>
      <c r="Y1444" s="79"/>
      <c r="Z1444" s="79"/>
      <c r="AA1444" s="261">
        <v>284999</v>
      </c>
      <c r="AB1444" s="175"/>
      <c r="AC1444" s="136">
        <v>5</v>
      </c>
      <c r="AD1444" s="137">
        <v>284999</v>
      </c>
      <c r="AE1444" s="136"/>
      <c r="AF1444" s="126"/>
      <c r="AG1444" s="126"/>
    </row>
    <row r="1445" spans="1:33" s="52" customFormat="1" x14ac:dyDescent="0.25">
      <c r="A1445" s="514"/>
      <c r="B1445" s="511"/>
      <c r="C1445" s="517"/>
      <c r="D1445" s="577"/>
      <c r="E1445" s="520"/>
      <c r="F1445" s="132" t="s">
        <v>53</v>
      </c>
      <c r="G1445" s="79"/>
      <c r="H1445" s="79"/>
      <c r="I1445" s="79"/>
      <c r="J1445" s="79"/>
      <c r="K1445" s="79"/>
      <c r="L1445" s="79"/>
      <c r="M1445" s="79"/>
      <c r="N1445" s="79">
        <v>285000</v>
      </c>
      <c r="O1445" s="79"/>
      <c r="P1445" s="79"/>
      <c r="Q1445" s="79"/>
      <c r="R1445" s="79">
        <v>285000</v>
      </c>
      <c r="S1445" s="79"/>
      <c r="T1445" s="79"/>
      <c r="U1445" s="79"/>
      <c r="V1445" s="79"/>
      <c r="W1445" s="79"/>
      <c r="X1445" s="79"/>
      <c r="Y1445" s="79"/>
      <c r="Z1445" s="79"/>
      <c r="AA1445" s="261">
        <v>285000</v>
      </c>
      <c r="AB1445" s="175"/>
      <c r="AC1445" s="136"/>
      <c r="AD1445" s="137"/>
      <c r="AE1445" s="136"/>
      <c r="AF1445" s="126"/>
      <c r="AG1445" s="126"/>
    </row>
    <row r="1446" spans="1:33" s="52" customFormat="1" x14ac:dyDescent="0.25">
      <c r="A1446" s="514"/>
      <c r="B1446" s="511"/>
      <c r="C1446" s="517"/>
      <c r="D1446" s="577"/>
      <c r="E1446" s="520"/>
      <c r="F1446" s="132" t="s">
        <v>54</v>
      </c>
      <c r="G1446" s="79"/>
      <c r="H1446" s="79"/>
      <c r="I1446" s="79"/>
      <c r="J1446" s="79"/>
      <c r="K1446" s="79"/>
      <c r="L1446" s="79"/>
      <c r="M1446" s="79"/>
      <c r="N1446" s="79">
        <v>285000</v>
      </c>
      <c r="O1446" s="79"/>
      <c r="P1446" s="79"/>
      <c r="Q1446" s="79"/>
      <c r="R1446" s="79">
        <v>285000</v>
      </c>
      <c r="S1446" s="79"/>
      <c r="T1446" s="79"/>
      <c r="U1446" s="79"/>
      <c r="V1446" s="79"/>
      <c r="W1446" s="79"/>
      <c r="X1446" s="79"/>
      <c r="Y1446" s="79"/>
      <c r="Z1446" s="79"/>
      <c r="AA1446" s="261">
        <v>285000</v>
      </c>
      <c r="AB1446" s="175"/>
      <c r="AC1446" s="136"/>
      <c r="AD1446" s="137"/>
      <c r="AE1446" s="136"/>
      <c r="AF1446" s="126"/>
      <c r="AG1446" s="126"/>
    </row>
    <row r="1447" spans="1:33" s="52" customFormat="1" x14ac:dyDescent="0.25">
      <c r="A1447" s="514"/>
      <c r="B1447" s="511"/>
      <c r="C1447" s="517"/>
      <c r="D1447" s="577"/>
      <c r="E1447" s="520"/>
      <c r="F1447" s="132" t="s">
        <v>82</v>
      </c>
      <c r="G1447" s="79"/>
      <c r="H1447" s="79"/>
      <c r="I1447" s="79"/>
      <c r="J1447" s="79"/>
      <c r="K1447" s="79"/>
      <c r="L1447" s="79"/>
      <c r="M1447" s="79"/>
      <c r="N1447" s="79">
        <v>150000</v>
      </c>
      <c r="O1447" s="79"/>
      <c r="P1447" s="79"/>
      <c r="Q1447" s="79"/>
      <c r="R1447" s="79">
        <v>150000</v>
      </c>
      <c r="S1447" s="79"/>
      <c r="T1447" s="79"/>
      <c r="U1447" s="79"/>
      <c r="V1447" s="79"/>
      <c r="W1447" s="79"/>
      <c r="X1447" s="79"/>
      <c r="Y1447" s="79"/>
      <c r="Z1447" s="79"/>
      <c r="AA1447" s="261">
        <v>150000</v>
      </c>
      <c r="AB1447" s="175"/>
      <c r="AC1447" s="136"/>
      <c r="AD1447" s="137"/>
      <c r="AE1447" s="136"/>
      <c r="AF1447" s="126"/>
      <c r="AG1447" s="126"/>
    </row>
    <row r="1448" spans="1:33" s="52" customFormat="1" x14ac:dyDescent="0.25">
      <c r="A1448" s="514"/>
      <c r="B1448" s="511"/>
      <c r="C1448" s="517"/>
      <c r="D1448" s="577"/>
      <c r="E1448" s="520"/>
      <c r="F1448" s="132" t="s">
        <v>86</v>
      </c>
      <c r="G1448" s="79"/>
      <c r="H1448" s="79"/>
      <c r="I1448" s="79"/>
      <c r="J1448" s="79"/>
      <c r="K1448" s="79"/>
      <c r="L1448" s="79"/>
      <c r="M1448" s="79"/>
      <c r="N1448" s="79"/>
      <c r="O1448" s="79"/>
      <c r="P1448" s="79"/>
      <c r="Q1448" s="79"/>
      <c r="R1448" s="79">
        <v>278468.09999999998</v>
      </c>
      <c r="S1448" s="79"/>
      <c r="T1448" s="79"/>
      <c r="U1448" s="79"/>
      <c r="V1448" s="79"/>
      <c r="W1448" s="79"/>
      <c r="X1448" s="79"/>
      <c r="Y1448" s="79"/>
      <c r="Z1448" s="79"/>
      <c r="AA1448" s="261">
        <v>278468.09999999998</v>
      </c>
      <c r="AB1448" s="175"/>
      <c r="AC1448" s="136"/>
      <c r="AD1448" s="137"/>
      <c r="AE1448" s="136"/>
      <c r="AF1448" s="126"/>
      <c r="AG1448" s="126"/>
    </row>
    <row r="1449" spans="1:33" s="52" customFormat="1" x14ac:dyDescent="0.25">
      <c r="A1449" s="514"/>
      <c r="B1449" s="511"/>
      <c r="C1449" s="517"/>
      <c r="D1449" s="577"/>
      <c r="E1449" s="520"/>
      <c r="F1449" s="132" t="s">
        <v>563</v>
      </c>
      <c r="G1449" s="79"/>
      <c r="H1449" s="79"/>
      <c r="I1449" s="79"/>
      <c r="J1449" s="79"/>
      <c r="K1449" s="79"/>
      <c r="L1449" s="79"/>
      <c r="M1449" s="79"/>
      <c r="N1449" s="79"/>
      <c r="O1449" s="79"/>
      <c r="P1449" s="79"/>
      <c r="Q1449" s="79"/>
      <c r="R1449" s="79">
        <v>20000</v>
      </c>
      <c r="S1449" s="79"/>
      <c r="T1449" s="79"/>
      <c r="U1449" s="79"/>
      <c r="V1449" s="79"/>
      <c r="W1449" s="79"/>
      <c r="X1449" s="79"/>
      <c r="Y1449" s="79"/>
      <c r="Z1449" s="79"/>
      <c r="AA1449" s="261">
        <v>20000</v>
      </c>
      <c r="AB1449" s="175"/>
      <c r="AC1449" s="136"/>
      <c r="AD1449" s="137"/>
      <c r="AE1449" s="136"/>
      <c r="AF1449" s="126"/>
      <c r="AG1449" s="126"/>
    </row>
    <row r="1450" spans="1:33" s="52" customFormat="1" x14ac:dyDescent="0.25">
      <c r="A1450" s="514"/>
      <c r="B1450" s="511"/>
      <c r="C1450" s="517"/>
      <c r="D1450" s="577"/>
      <c r="E1450" s="520"/>
      <c r="F1450" s="132" t="s">
        <v>48</v>
      </c>
      <c r="G1450" s="79"/>
      <c r="H1450" s="79"/>
      <c r="I1450" s="79"/>
      <c r="J1450" s="79"/>
      <c r="K1450" s="79"/>
      <c r="L1450" s="79"/>
      <c r="M1450" s="79"/>
      <c r="N1450" s="79">
        <v>70000</v>
      </c>
      <c r="O1450" s="79"/>
      <c r="P1450" s="79"/>
      <c r="Q1450" s="79"/>
      <c r="R1450" s="79">
        <v>70000</v>
      </c>
      <c r="S1450" s="79"/>
      <c r="T1450" s="79"/>
      <c r="U1450" s="79"/>
      <c r="V1450" s="79"/>
      <c r="W1450" s="79"/>
      <c r="X1450" s="79"/>
      <c r="Y1450" s="79"/>
      <c r="Z1450" s="79"/>
      <c r="AA1450" s="261">
        <v>70000</v>
      </c>
      <c r="AB1450" s="175"/>
      <c r="AC1450" s="136"/>
      <c r="AD1450" s="137"/>
      <c r="AE1450" s="136"/>
      <c r="AF1450" s="126"/>
      <c r="AG1450" s="126"/>
    </row>
    <row r="1451" spans="1:33" s="52" customFormat="1" x14ac:dyDescent="0.25">
      <c r="A1451" s="514"/>
      <c r="B1451" s="511"/>
      <c r="C1451" s="517"/>
      <c r="D1451" s="577"/>
      <c r="E1451" s="520"/>
      <c r="F1451" s="132" t="s">
        <v>51</v>
      </c>
      <c r="G1451" s="79"/>
      <c r="H1451" s="79"/>
      <c r="I1451" s="79"/>
      <c r="J1451" s="79"/>
      <c r="K1451" s="79"/>
      <c r="L1451" s="79"/>
      <c r="M1451" s="79"/>
      <c r="N1451" s="79"/>
      <c r="O1451" s="79"/>
      <c r="P1451" s="79"/>
      <c r="Q1451" s="79"/>
      <c r="R1451" s="79">
        <v>381971</v>
      </c>
      <c r="S1451" s="79"/>
      <c r="T1451" s="79"/>
      <c r="U1451" s="79"/>
      <c r="V1451" s="79"/>
      <c r="W1451" s="79"/>
      <c r="X1451" s="79"/>
      <c r="Y1451" s="79"/>
      <c r="Z1451" s="79"/>
      <c r="AA1451" s="261">
        <v>381971</v>
      </c>
      <c r="AB1451" s="175"/>
      <c r="AC1451" s="136"/>
      <c r="AD1451" s="137"/>
      <c r="AE1451" s="136"/>
      <c r="AF1451" s="126"/>
      <c r="AG1451" s="126"/>
    </row>
    <row r="1452" spans="1:33" s="52" customFormat="1" x14ac:dyDescent="0.25">
      <c r="A1452" s="514"/>
      <c r="B1452" s="511"/>
      <c r="C1452" s="517"/>
      <c r="D1452" s="577"/>
      <c r="E1452" s="520"/>
      <c r="F1452" s="132" t="s">
        <v>35</v>
      </c>
      <c r="G1452" s="79"/>
      <c r="H1452" s="79"/>
      <c r="I1452" s="79"/>
      <c r="J1452" s="79"/>
      <c r="K1452" s="79"/>
      <c r="L1452" s="79"/>
      <c r="M1452" s="79"/>
      <c r="N1452" s="79">
        <v>10000</v>
      </c>
      <c r="O1452" s="79"/>
      <c r="P1452" s="79"/>
      <c r="Q1452" s="79"/>
      <c r="R1452" s="79">
        <v>10000</v>
      </c>
      <c r="S1452" s="79"/>
      <c r="T1452" s="79"/>
      <c r="U1452" s="79"/>
      <c r="V1452" s="79"/>
      <c r="W1452" s="79"/>
      <c r="X1452" s="79"/>
      <c r="Y1452" s="79"/>
      <c r="Z1452" s="79"/>
      <c r="AA1452" s="261">
        <v>10000</v>
      </c>
      <c r="AB1452" s="175"/>
      <c r="AC1452" s="136"/>
      <c r="AD1452" s="137"/>
      <c r="AE1452" s="136"/>
      <c r="AF1452" s="126"/>
      <c r="AG1452" s="126"/>
    </row>
    <row r="1453" spans="1:33" s="52" customFormat="1" x14ac:dyDescent="0.25">
      <c r="A1453" s="514"/>
      <c r="B1453" s="511"/>
      <c r="C1453" s="517"/>
      <c r="D1453" s="577"/>
      <c r="E1453" s="520"/>
      <c r="F1453" s="132" t="s">
        <v>778</v>
      </c>
      <c r="G1453" s="79"/>
      <c r="H1453" s="79"/>
      <c r="I1453" s="79"/>
      <c r="J1453" s="79"/>
      <c r="K1453" s="79"/>
      <c r="L1453" s="79"/>
      <c r="M1453" s="79"/>
      <c r="N1453" s="79"/>
      <c r="O1453" s="79"/>
      <c r="P1453" s="79"/>
      <c r="Q1453" s="79"/>
      <c r="R1453" s="79">
        <v>11210.62</v>
      </c>
      <c r="S1453" s="79"/>
      <c r="T1453" s="79"/>
      <c r="U1453" s="79"/>
      <c r="V1453" s="79"/>
      <c r="W1453" s="79"/>
      <c r="X1453" s="79"/>
      <c r="Y1453" s="79"/>
      <c r="Z1453" s="79"/>
      <c r="AA1453" s="261">
        <v>11210.62</v>
      </c>
      <c r="AB1453" s="175"/>
      <c r="AC1453" s="136"/>
      <c r="AD1453" s="137"/>
      <c r="AE1453" s="136"/>
      <c r="AF1453" s="126"/>
      <c r="AG1453" s="126"/>
    </row>
    <row r="1454" spans="1:33" s="52" customFormat="1" x14ac:dyDescent="0.25">
      <c r="A1454" s="515"/>
      <c r="B1454" s="512"/>
      <c r="C1454" s="518"/>
      <c r="D1454" s="578"/>
      <c r="E1454" s="521"/>
      <c r="F1454" s="132" t="s">
        <v>778</v>
      </c>
      <c r="G1454" s="79"/>
      <c r="H1454" s="79"/>
      <c r="I1454" s="79"/>
      <c r="J1454" s="79"/>
      <c r="K1454" s="79"/>
      <c r="L1454" s="79"/>
      <c r="M1454" s="79"/>
      <c r="N1454" s="79"/>
      <c r="O1454" s="79"/>
      <c r="P1454" s="79"/>
      <c r="Q1454" s="79"/>
      <c r="R1454" s="79">
        <v>10000</v>
      </c>
      <c r="S1454" s="79"/>
      <c r="T1454" s="79"/>
      <c r="U1454" s="79"/>
      <c r="V1454" s="79"/>
      <c r="W1454" s="79"/>
      <c r="X1454" s="79"/>
      <c r="Y1454" s="79"/>
      <c r="Z1454" s="79"/>
      <c r="AA1454" s="261">
        <v>10000</v>
      </c>
      <c r="AB1454" s="175"/>
      <c r="AC1454" s="136"/>
      <c r="AD1454" s="137"/>
      <c r="AE1454" s="136"/>
      <c r="AF1454" s="126"/>
      <c r="AG1454" s="126"/>
    </row>
    <row r="1455" spans="1:33" s="52" customFormat="1" x14ac:dyDescent="0.25">
      <c r="A1455" s="181"/>
      <c r="B1455" s="182" t="s">
        <v>16</v>
      </c>
      <c r="C1455" s="183"/>
      <c r="D1455" s="82"/>
      <c r="E1455" s="82"/>
      <c r="F1455" s="184"/>
      <c r="G1455" s="143"/>
      <c r="H1455" s="143"/>
      <c r="I1455" s="143"/>
      <c r="J1455" s="143"/>
      <c r="K1455" s="143"/>
      <c r="L1455" s="143"/>
      <c r="M1455" s="143"/>
      <c r="N1455" s="143"/>
      <c r="O1455" s="143"/>
      <c r="P1455" s="143"/>
      <c r="Q1455" s="143"/>
      <c r="R1455" s="143"/>
      <c r="S1455" s="143"/>
      <c r="T1455" s="143"/>
      <c r="U1455" s="143"/>
      <c r="V1455" s="143"/>
      <c r="W1455" s="143"/>
      <c r="X1455" s="143"/>
      <c r="Y1455" s="143"/>
      <c r="Z1455" s="143"/>
      <c r="AA1455" s="144">
        <f>SUM(AA1444:AA1454)</f>
        <v>1786648.7200000002</v>
      </c>
      <c r="AB1455" s="145">
        <f>AA1455/E1444</f>
        <v>0.96229707502467421</v>
      </c>
      <c r="AC1455" s="136"/>
      <c r="AD1455" s="137"/>
      <c r="AE1455" s="136"/>
      <c r="AF1455" s="126"/>
      <c r="AG1455" s="126"/>
    </row>
    <row r="1456" spans="1:33" s="52" customFormat="1" x14ac:dyDescent="0.25">
      <c r="A1456" s="513">
        <v>165</v>
      </c>
      <c r="B1456" s="510" t="s">
        <v>564</v>
      </c>
      <c r="C1456" s="516" t="s">
        <v>565</v>
      </c>
      <c r="D1456" s="522" t="s">
        <v>991</v>
      </c>
      <c r="E1456" s="519">
        <v>1799249.31</v>
      </c>
      <c r="F1456" s="132" t="s">
        <v>307</v>
      </c>
      <c r="G1456" s="84"/>
      <c r="H1456" s="133"/>
      <c r="I1456" s="133"/>
      <c r="J1456" s="133"/>
      <c r="K1456" s="133"/>
      <c r="L1456" s="133"/>
      <c r="M1456" s="133"/>
      <c r="N1456" s="133"/>
      <c r="O1456" s="133"/>
      <c r="P1456" s="133"/>
      <c r="Q1456" s="133">
        <v>21494.54</v>
      </c>
      <c r="R1456" s="133"/>
      <c r="S1456" s="133"/>
      <c r="T1456" s="133"/>
      <c r="U1456" s="133"/>
      <c r="V1456" s="133"/>
      <c r="W1456" s="133"/>
      <c r="X1456" s="133"/>
      <c r="Y1456" s="133"/>
      <c r="Z1456" s="133"/>
      <c r="AA1456" s="133">
        <v>21494.54</v>
      </c>
      <c r="AB1456" s="175"/>
      <c r="AC1456" s="136"/>
      <c r="AD1456" s="137"/>
      <c r="AE1456" s="136"/>
      <c r="AF1456" s="126"/>
      <c r="AG1456" s="126"/>
    </row>
    <row r="1457" spans="1:33" s="52" customFormat="1" x14ac:dyDescent="0.25">
      <c r="A1457" s="514"/>
      <c r="B1457" s="511"/>
      <c r="C1457" s="517"/>
      <c r="D1457" s="577"/>
      <c r="E1457" s="520"/>
      <c r="F1457" s="132" t="s">
        <v>226</v>
      </c>
      <c r="G1457" s="84"/>
      <c r="H1457" s="133"/>
      <c r="I1457" s="133"/>
      <c r="J1457" s="133"/>
      <c r="K1457" s="133"/>
      <c r="L1457" s="133"/>
      <c r="M1457" s="133"/>
      <c r="N1457" s="133"/>
      <c r="O1457" s="133"/>
      <c r="P1457" s="133"/>
      <c r="Q1457" s="133">
        <v>85978.17</v>
      </c>
      <c r="R1457" s="133"/>
      <c r="S1457" s="133"/>
      <c r="T1457" s="133"/>
      <c r="U1457" s="133"/>
      <c r="V1457" s="133"/>
      <c r="W1457" s="133"/>
      <c r="X1457" s="133"/>
      <c r="Y1457" s="133"/>
      <c r="Z1457" s="133"/>
      <c r="AA1457" s="133">
        <v>85978.17</v>
      </c>
      <c r="AB1457" s="175"/>
      <c r="AC1457" s="136"/>
      <c r="AD1457" s="137"/>
      <c r="AE1457" s="136"/>
      <c r="AF1457" s="126"/>
      <c r="AG1457" s="126"/>
    </row>
    <row r="1458" spans="1:33" s="52" customFormat="1" x14ac:dyDescent="0.25">
      <c r="A1458" s="514"/>
      <c r="B1458" s="511"/>
      <c r="C1458" s="517"/>
      <c r="D1458" s="577"/>
      <c r="E1458" s="520"/>
      <c r="F1458" s="132" t="s">
        <v>308</v>
      </c>
      <c r="G1458" s="84"/>
      <c r="H1458" s="133"/>
      <c r="I1458" s="133"/>
      <c r="J1458" s="133"/>
      <c r="K1458" s="133"/>
      <c r="L1458" s="133">
        <v>236439.96</v>
      </c>
      <c r="M1458" s="133"/>
      <c r="N1458" s="133"/>
      <c r="O1458" s="133"/>
      <c r="P1458" s="133"/>
      <c r="Q1458" s="133"/>
      <c r="R1458" s="133"/>
      <c r="S1458" s="133"/>
      <c r="T1458" s="133"/>
      <c r="U1458" s="133"/>
      <c r="V1458" s="133"/>
      <c r="W1458" s="133"/>
      <c r="X1458" s="133"/>
      <c r="Y1458" s="133"/>
      <c r="Z1458" s="133"/>
      <c r="AA1458" s="133">
        <v>236439.96</v>
      </c>
      <c r="AB1458" s="175"/>
      <c r="AC1458" s="136">
        <v>3</v>
      </c>
      <c r="AD1458" s="137">
        <v>45000</v>
      </c>
      <c r="AE1458" s="136"/>
      <c r="AF1458" s="126"/>
      <c r="AG1458" s="126"/>
    </row>
    <row r="1459" spans="1:33" s="52" customFormat="1" x14ac:dyDescent="0.25">
      <c r="A1459" s="514"/>
      <c r="B1459" s="511"/>
      <c r="C1459" s="517"/>
      <c r="D1459" s="577"/>
      <c r="E1459" s="520"/>
      <c r="F1459" s="132" t="s">
        <v>43</v>
      </c>
      <c r="G1459" s="84"/>
      <c r="H1459" s="133"/>
      <c r="I1459" s="133"/>
      <c r="J1459" s="133"/>
      <c r="K1459" s="133"/>
      <c r="L1459" s="133"/>
      <c r="M1459" s="133"/>
      <c r="N1459" s="133"/>
      <c r="O1459" s="133"/>
      <c r="P1459" s="133"/>
      <c r="Q1459" s="133"/>
      <c r="R1459" s="133"/>
      <c r="S1459" s="133">
        <v>286593.89</v>
      </c>
      <c r="T1459" s="133"/>
      <c r="U1459" s="133"/>
      <c r="V1459" s="133"/>
      <c r="W1459" s="133"/>
      <c r="X1459" s="133"/>
      <c r="Y1459" s="133"/>
      <c r="Z1459" s="133"/>
      <c r="AA1459" s="133">
        <v>286593.89</v>
      </c>
      <c r="AB1459" s="175"/>
      <c r="AC1459" s="136"/>
      <c r="AD1459" s="137"/>
      <c r="AE1459" s="136"/>
      <c r="AF1459" s="126"/>
      <c r="AG1459" s="126"/>
    </row>
    <row r="1460" spans="1:33" s="52" customFormat="1" x14ac:dyDescent="0.25">
      <c r="A1460" s="515"/>
      <c r="B1460" s="512"/>
      <c r="C1460" s="518"/>
      <c r="D1460" s="578"/>
      <c r="E1460" s="521"/>
      <c r="F1460" s="132" t="s">
        <v>64</v>
      </c>
      <c r="G1460" s="84"/>
      <c r="H1460" s="133"/>
      <c r="I1460" s="133"/>
      <c r="J1460" s="133"/>
      <c r="K1460" s="133"/>
      <c r="L1460" s="133">
        <v>85978.17</v>
      </c>
      <c r="M1460" s="133"/>
      <c r="N1460" s="133"/>
      <c r="O1460" s="133"/>
      <c r="P1460" s="133"/>
      <c r="Q1460" s="133"/>
      <c r="R1460" s="133"/>
      <c r="S1460" s="133"/>
      <c r="T1460" s="133"/>
      <c r="U1460" s="133"/>
      <c r="V1460" s="133"/>
      <c r="W1460" s="133"/>
      <c r="X1460" s="133"/>
      <c r="Y1460" s="133"/>
      <c r="Z1460" s="133"/>
      <c r="AA1460" s="133">
        <v>85978.17</v>
      </c>
      <c r="AB1460" s="175"/>
      <c r="AC1460" s="136"/>
      <c r="AD1460" s="137"/>
      <c r="AE1460" s="136"/>
      <c r="AF1460" s="126"/>
      <c r="AG1460" s="126"/>
    </row>
    <row r="1461" spans="1:33" s="52" customFormat="1" x14ac:dyDescent="0.25">
      <c r="A1461" s="177"/>
      <c r="B1461" s="105"/>
      <c r="C1461" s="80"/>
      <c r="D1461" s="284"/>
      <c r="E1461" s="33"/>
      <c r="F1461" s="135" t="s">
        <v>231</v>
      </c>
      <c r="G1461" s="84"/>
      <c r="H1461" s="133"/>
      <c r="I1461" s="133"/>
      <c r="J1461" s="133"/>
      <c r="K1461" s="133"/>
      <c r="L1461" s="133"/>
      <c r="M1461" s="133"/>
      <c r="N1461" s="133"/>
      <c r="O1461" s="133"/>
      <c r="P1461" s="133"/>
      <c r="Q1461" s="133"/>
      <c r="R1461" s="133"/>
      <c r="S1461" s="133">
        <v>57318.78</v>
      </c>
      <c r="T1461" s="133"/>
      <c r="U1461" s="133"/>
      <c r="V1461" s="133"/>
      <c r="W1461" s="133"/>
      <c r="X1461" s="133"/>
      <c r="Y1461" s="133"/>
      <c r="Z1461" s="133"/>
      <c r="AA1461" s="133">
        <v>57318.78</v>
      </c>
      <c r="AB1461" s="175"/>
      <c r="AC1461" s="136"/>
      <c r="AD1461" s="137"/>
      <c r="AE1461" s="136"/>
      <c r="AF1461" s="126"/>
      <c r="AG1461" s="126"/>
    </row>
    <row r="1462" spans="1:33" s="52" customFormat="1" x14ac:dyDescent="0.25">
      <c r="A1462" s="177"/>
      <c r="B1462" s="105"/>
      <c r="C1462" s="80"/>
      <c r="D1462" s="284"/>
      <c r="E1462" s="33"/>
      <c r="F1462" s="135" t="s">
        <v>486</v>
      </c>
      <c r="G1462" s="84"/>
      <c r="H1462" s="133"/>
      <c r="I1462" s="133"/>
      <c r="J1462" s="133"/>
      <c r="K1462" s="133"/>
      <c r="L1462" s="133">
        <v>150461.79</v>
      </c>
      <c r="M1462" s="133"/>
      <c r="N1462" s="133"/>
      <c r="O1462" s="133"/>
      <c r="P1462" s="133"/>
      <c r="Q1462" s="133"/>
      <c r="R1462" s="133"/>
      <c r="S1462" s="133"/>
      <c r="T1462" s="133"/>
      <c r="U1462" s="133"/>
      <c r="V1462" s="133"/>
      <c r="W1462" s="133"/>
      <c r="X1462" s="133"/>
      <c r="Y1462" s="133"/>
      <c r="Z1462" s="133"/>
      <c r="AA1462" s="133">
        <v>150461.79</v>
      </c>
      <c r="AB1462" s="175"/>
      <c r="AC1462" s="136">
        <v>2</v>
      </c>
      <c r="AD1462" s="137">
        <v>70000</v>
      </c>
      <c r="AE1462" s="136"/>
      <c r="AF1462" s="126"/>
      <c r="AG1462" s="126"/>
    </row>
    <row r="1463" spans="1:33" s="52" customFormat="1" x14ac:dyDescent="0.25">
      <c r="A1463" s="177"/>
      <c r="B1463" s="105"/>
      <c r="C1463" s="80"/>
      <c r="D1463" s="284"/>
      <c r="E1463" s="33"/>
      <c r="F1463" s="135" t="s">
        <v>485</v>
      </c>
      <c r="G1463" s="84"/>
      <c r="H1463" s="133"/>
      <c r="I1463" s="133"/>
      <c r="J1463" s="133"/>
      <c r="K1463" s="133"/>
      <c r="L1463" s="133">
        <v>143296.94</v>
      </c>
      <c r="M1463" s="133"/>
      <c r="N1463" s="133"/>
      <c r="O1463" s="133"/>
      <c r="P1463" s="133"/>
      <c r="Q1463" s="133"/>
      <c r="R1463" s="133"/>
      <c r="S1463" s="133"/>
      <c r="T1463" s="133"/>
      <c r="U1463" s="133"/>
      <c r="V1463" s="133"/>
      <c r="W1463" s="133"/>
      <c r="X1463" s="133"/>
      <c r="Y1463" s="133"/>
      <c r="Z1463" s="133"/>
      <c r="AA1463" s="133">
        <v>143296.94</v>
      </c>
      <c r="AB1463" s="175"/>
      <c r="AC1463" s="136">
        <v>1</v>
      </c>
      <c r="AD1463" s="137">
        <v>143294.39999999999</v>
      </c>
      <c r="AE1463" s="136"/>
      <c r="AF1463" s="126"/>
      <c r="AG1463" s="126"/>
    </row>
    <row r="1464" spans="1:33" s="52" customFormat="1" x14ac:dyDescent="0.25">
      <c r="A1464" s="177"/>
      <c r="B1464" s="105"/>
      <c r="C1464" s="80"/>
      <c r="D1464" s="284"/>
      <c r="E1464" s="33"/>
      <c r="F1464" s="135" t="s">
        <v>489</v>
      </c>
      <c r="G1464" s="84"/>
      <c r="H1464" s="133"/>
      <c r="I1464" s="133"/>
      <c r="J1464" s="133"/>
      <c r="K1464" s="133"/>
      <c r="L1464" s="133"/>
      <c r="M1464" s="133"/>
      <c r="N1464" s="133"/>
      <c r="O1464" s="133"/>
      <c r="P1464" s="133"/>
      <c r="Q1464" s="133"/>
      <c r="R1464" s="133"/>
      <c r="S1464" s="133">
        <v>143296.94</v>
      </c>
      <c r="T1464" s="133"/>
      <c r="U1464" s="133"/>
      <c r="V1464" s="133"/>
      <c r="W1464" s="133"/>
      <c r="X1464" s="133"/>
      <c r="Y1464" s="133"/>
      <c r="Z1464" s="133"/>
      <c r="AA1464" s="133">
        <v>143296.94</v>
      </c>
      <c r="AB1464" s="175"/>
      <c r="AC1464" s="136"/>
      <c r="AD1464" s="137"/>
      <c r="AE1464" s="136"/>
      <c r="AF1464" s="126"/>
      <c r="AG1464" s="126"/>
    </row>
    <row r="1465" spans="1:33" s="52" customFormat="1" x14ac:dyDescent="0.25">
      <c r="A1465" s="177"/>
      <c r="B1465" s="105"/>
      <c r="C1465" s="80"/>
      <c r="D1465" s="284"/>
      <c r="E1465" s="33"/>
      <c r="F1465" s="135" t="s">
        <v>487</v>
      </c>
      <c r="G1465" s="84"/>
      <c r="H1465" s="133"/>
      <c r="I1465" s="133"/>
      <c r="J1465" s="133"/>
      <c r="K1465" s="133"/>
      <c r="L1465" s="133">
        <v>516741.68</v>
      </c>
      <c r="M1465" s="133"/>
      <c r="N1465" s="133"/>
      <c r="O1465" s="133"/>
      <c r="P1465" s="133"/>
      <c r="Q1465" s="133"/>
      <c r="R1465" s="133"/>
      <c r="S1465" s="133"/>
      <c r="T1465" s="133"/>
      <c r="U1465" s="133"/>
      <c r="V1465" s="133"/>
      <c r="W1465" s="133"/>
      <c r="X1465" s="133"/>
      <c r="Y1465" s="133"/>
      <c r="Z1465" s="133"/>
      <c r="AA1465" s="133">
        <v>516741.68</v>
      </c>
      <c r="AB1465" s="175"/>
      <c r="AC1465" s="136">
        <v>6</v>
      </c>
      <c r="AD1465" s="137">
        <v>489387.4</v>
      </c>
      <c r="AE1465" s="136"/>
      <c r="AF1465" s="126"/>
      <c r="AG1465" s="126"/>
    </row>
    <row r="1466" spans="1:33" s="52" customFormat="1" x14ac:dyDescent="0.25">
      <c r="A1466" s="177"/>
      <c r="B1466" s="105"/>
      <c r="C1466" s="80"/>
      <c r="D1466" s="284"/>
      <c r="E1466" s="33"/>
      <c r="F1466" s="135" t="s">
        <v>490</v>
      </c>
      <c r="G1466" s="84"/>
      <c r="H1466" s="133"/>
      <c r="I1466" s="133"/>
      <c r="J1466" s="133"/>
      <c r="K1466" s="133"/>
      <c r="L1466" s="133"/>
      <c r="M1466" s="133"/>
      <c r="N1466" s="133"/>
      <c r="O1466" s="133"/>
      <c r="P1466" s="133"/>
      <c r="Q1466" s="133">
        <v>71648.47</v>
      </c>
      <c r="R1466" s="133"/>
      <c r="S1466" s="133"/>
      <c r="T1466" s="133"/>
      <c r="U1466" s="133"/>
      <c r="V1466" s="133"/>
      <c r="W1466" s="133"/>
      <c r="X1466" s="133"/>
      <c r="Y1466" s="133"/>
      <c r="Z1466" s="133"/>
      <c r="AA1466" s="133">
        <v>71648.47</v>
      </c>
      <c r="AB1466" s="175"/>
      <c r="AC1466" s="136"/>
      <c r="AD1466" s="137"/>
      <c r="AE1466" s="136"/>
      <c r="AF1466" s="126"/>
      <c r="AG1466" s="126"/>
    </row>
    <row r="1467" spans="1:33" s="52" customFormat="1" x14ac:dyDescent="0.25">
      <c r="A1467" s="181"/>
      <c r="B1467" s="182" t="s">
        <v>16</v>
      </c>
      <c r="C1467" s="183"/>
      <c r="D1467" s="82"/>
      <c r="E1467" s="82"/>
      <c r="F1467" s="184"/>
      <c r="G1467" s="143"/>
      <c r="H1467" s="143"/>
      <c r="I1467" s="143"/>
      <c r="J1467" s="143"/>
      <c r="K1467" s="143"/>
      <c r="L1467" s="143"/>
      <c r="M1467" s="143"/>
      <c r="N1467" s="143"/>
      <c r="O1467" s="143"/>
      <c r="P1467" s="143"/>
      <c r="Q1467" s="143"/>
      <c r="R1467" s="143"/>
      <c r="S1467" s="143"/>
      <c r="T1467" s="143"/>
      <c r="U1467" s="143"/>
      <c r="V1467" s="143"/>
      <c r="W1467" s="143"/>
      <c r="X1467" s="143"/>
      <c r="Y1467" s="143"/>
      <c r="Z1467" s="143"/>
      <c r="AA1467" s="144">
        <f>SUM(AA1456:AA1466)</f>
        <v>1799249.33</v>
      </c>
      <c r="AB1467" s="145">
        <f>AA1467/E1456</f>
        <v>1.000000011115747</v>
      </c>
      <c r="AC1467" s="136"/>
      <c r="AD1467" s="137"/>
      <c r="AE1467" s="136"/>
      <c r="AF1467" s="126"/>
      <c r="AG1467" s="126"/>
    </row>
    <row r="1468" spans="1:33" s="52" customFormat="1" x14ac:dyDescent="0.25">
      <c r="A1468" s="513">
        <v>166</v>
      </c>
      <c r="B1468" s="510" t="s">
        <v>567</v>
      </c>
      <c r="C1468" s="516" t="s">
        <v>565</v>
      </c>
      <c r="D1468" s="522" t="s">
        <v>992</v>
      </c>
      <c r="E1468" s="519">
        <v>3322877.31</v>
      </c>
      <c r="F1468" s="134" t="s">
        <v>228</v>
      </c>
      <c r="G1468" s="84"/>
      <c r="H1468" s="133"/>
      <c r="I1468" s="133"/>
      <c r="J1468" s="133"/>
      <c r="K1468" s="133">
        <v>600000</v>
      </c>
      <c r="L1468" s="134"/>
      <c r="M1468" s="133"/>
      <c r="N1468" s="134"/>
      <c r="O1468" s="134"/>
      <c r="P1468" s="134"/>
      <c r="Q1468" s="134"/>
      <c r="R1468" s="134"/>
      <c r="S1468" s="134">
        <v>389063</v>
      </c>
      <c r="T1468" s="134"/>
      <c r="U1468" s="134"/>
      <c r="V1468" s="134"/>
      <c r="W1468" s="134"/>
      <c r="X1468" s="134"/>
      <c r="Y1468" s="134"/>
      <c r="Z1468" s="134"/>
      <c r="AA1468" s="133">
        <v>786853</v>
      </c>
      <c r="AB1468" s="175"/>
      <c r="AC1468" s="136">
        <v>3</v>
      </c>
      <c r="AD1468" s="137">
        <v>397790</v>
      </c>
      <c r="AE1468" s="136"/>
      <c r="AF1468" s="126"/>
      <c r="AG1468" s="126"/>
    </row>
    <row r="1469" spans="1:33" s="52" customFormat="1" x14ac:dyDescent="0.25">
      <c r="A1469" s="514"/>
      <c r="B1469" s="511"/>
      <c r="C1469" s="517"/>
      <c r="D1469" s="517"/>
      <c r="E1469" s="520"/>
      <c r="F1469" s="134" t="s">
        <v>145</v>
      </c>
      <c r="G1469" s="84"/>
      <c r="H1469" s="133"/>
      <c r="I1469" s="133"/>
      <c r="J1469" s="133"/>
      <c r="K1469" s="133">
        <v>200000</v>
      </c>
      <c r="L1469" s="134"/>
      <c r="M1469" s="133"/>
      <c r="N1469" s="134"/>
      <c r="O1469" s="134"/>
      <c r="P1469" s="134"/>
      <c r="Q1469" s="134"/>
      <c r="R1469" s="134"/>
      <c r="S1469" s="134"/>
      <c r="T1469" s="134"/>
      <c r="U1469" s="134"/>
      <c r="V1469" s="134"/>
      <c r="W1469" s="134"/>
      <c r="X1469" s="134"/>
      <c r="Y1469" s="134"/>
      <c r="Z1469" s="134"/>
      <c r="AA1469" s="133">
        <v>200000</v>
      </c>
      <c r="AB1469" s="175"/>
      <c r="AC1469" s="136">
        <v>1</v>
      </c>
      <c r="AD1469" s="137">
        <v>194308.41</v>
      </c>
      <c r="AE1469" s="136"/>
      <c r="AF1469" s="126"/>
      <c r="AG1469" s="126"/>
    </row>
    <row r="1470" spans="1:33" s="52" customFormat="1" x14ac:dyDescent="0.25">
      <c r="A1470" s="514"/>
      <c r="B1470" s="511"/>
      <c r="C1470" s="517"/>
      <c r="D1470" s="517"/>
      <c r="E1470" s="520"/>
      <c r="F1470" s="134" t="s">
        <v>566</v>
      </c>
      <c r="G1470" s="84"/>
      <c r="H1470" s="133"/>
      <c r="I1470" s="133"/>
      <c r="J1470" s="133"/>
      <c r="K1470" s="133">
        <v>105000</v>
      </c>
      <c r="L1470" s="134"/>
      <c r="M1470" s="133"/>
      <c r="N1470" s="134"/>
      <c r="O1470" s="134"/>
      <c r="P1470" s="134"/>
      <c r="Q1470" s="134"/>
      <c r="R1470" s="134"/>
      <c r="S1470" s="134">
        <v>85000</v>
      </c>
      <c r="T1470" s="134"/>
      <c r="U1470" s="134"/>
      <c r="V1470" s="134"/>
      <c r="W1470" s="134"/>
      <c r="X1470" s="134"/>
      <c r="Y1470" s="134"/>
      <c r="Z1470" s="134"/>
      <c r="AA1470" s="133">
        <v>105000</v>
      </c>
      <c r="AB1470" s="175"/>
      <c r="AC1470" s="136">
        <v>2</v>
      </c>
      <c r="AD1470" s="137">
        <v>30000</v>
      </c>
      <c r="AE1470" s="136"/>
      <c r="AF1470" s="126"/>
      <c r="AG1470" s="126"/>
    </row>
    <row r="1471" spans="1:33" s="52" customFormat="1" x14ac:dyDescent="0.25">
      <c r="A1471" s="514"/>
      <c r="B1471" s="511"/>
      <c r="C1471" s="517"/>
      <c r="D1471" s="517"/>
      <c r="E1471" s="520"/>
      <c r="F1471" s="134" t="s">
        <v>213</v>
      </c>
      <c r="G1471" s="84"/>
      <c r="H1471" s="133"/>
      <c r="I1471" s="133"/>
      <c r="J1471" s="133"/>
      <c r="K1471" s="133">
        <v>480000</v>
      </c>
      <c r="L1471" s="133"/>
      <c r="M1471" s="133"/>
      <c r="N1471" s="133"/>
      <c r="O1471" s="133"/>
      <c r="P1471" s="133"/>
      <c r="Q1471" s="133"/>
      <c r="R1471" s="133"/>
      <c r="S1471" s="133">
        <v>657144</v>
      </c>
      <c r="T1471" s="133"/>
      <c r="U1471" s="133"/>
      <c r="V1471" s="133"/>
      <c r="W1471" s="133"/>
      <c r="X1471" s="133"/>
      <c r="Y1471" s="133"/>
      <c r="Z1471" s="133"/>
      <c r="AA1471" s="133">
        <v>777144</v>
      </c>
      <c r="AB1471" s="175"/>
      <c r="AC1471" s="136">
        <v>1</v>
      </c>
      <c r="AD1471" s="137">
        <v>120000</v>
      </c>
      <c r="AE1471" s="136"/>
      <c r="AF1471" s="126"/>
      <c r="AG1471" s="126"/>
    </row>
    <row r="1472" spans="1:33" s="52" customFormat="1" x14ac:dyDescent="0.25">
      <c r="A1472" s="514"/>
      <c r="B1472" s="511"/>
      <c r="C1472" s="517"/>
      <c r="D1472" s="517"/>
      <c r="E1472" s="520"/>
      <c r="F1472" s="134" t="s">
        <v>568</v>
      </c>
      <c r="G1472" s="84"/>
      <c r="H1472" s="133"/>
      <c r="I1472" s="133"/>
      <c r="J1472" s="133"/>
      <c r="K1472" s="133"/>
      <c r="L1472" s="133"/>
      <c r="M1472" s="133">
        <v>53834</v>
      </c>
      <c r="N1472" s="133"/>
      <c r="O1472" s="133"/>
      <c r="P1472" s="133"/>
      <c r="Q1472" s="133"/>
      <c r="R1472" s="133"/>
      <c r="S1472" s="133"/>
      <c r="T1472" s="133"/>
      <c r="U1472" s="133"/>
      <c r="V1472" s="133"/>
      <c r="W1472" s="133"/>
      <c r="X1472" s="133"/>
      <c r="Y1472" s="133"/>
      <c r="Z1472" s="133"/>
      <c r="AA1472" s="133">
        <v>53834</v>
      </c>
      <c r="AB1472" s="175"/>
      <c r="AC1472" s="136">
        <v>1</v>
      </c>
      <c r="AD1472" s="137">
        <v>41424.42</v>
      </c>
      <c r="AE1472" s="136"/>
      <c r="AF1472" s="126"/>
      <c r="AG1472" s="126"/>
    </row>
    <row r="1473" spans="1:33" s="52" customFormat="1" x14ac:dyDescent="0.25">
      <c r="A1473" s="514"/>
      <c r="B1473" s="511"/>
      <c r="C1473" s="517"/>
      <c r="D1473" s="517"/>
      <c r="E1473" s="520"/>
      <c r="F1473" s="134" t="s">
        <v>553</v>
      </c>
      <c r="G1473" s="84"/>
      <c r="H1473" s="133"/>
      <c r="I1473" s="133"/>
      <c r="J1473" s="133"/>
      <c r="K1473" s="133"/>
      <c r="L1473" s="133"/>
      <c r="M1473" s="133">
        <v>608840</v>
      </c>
      <c r="N1473" s="133"/>
      <c r="O1473" s="133"/>
      <c r="P1473" s="133"/>
      <c r="Q1473" s="133"/>
      <c r="R1473" s="133"/>
      <c r="S1473" s="133"/>
      <c r="T1473" s="133"/>
      <c r="U1473" s="133"/>
      <c r="V1473" s="133"/>
      <c r="W1473" s="133"/>
      <c r="X1473" s="133"/>
      <c r="Y1473" s="133"/>
      <c r="Z1473" s="133"/>
      <c r="AA1473" s="133">
        <v>608840</v>
      </c>
      <c r="AB1473" s="175"/>
      <c r="AC1473" s="136">
        <v>3</v>
      </c>
      <c r="AD1473" s="137">
        <v>485926</v>
      </c>
      <c r="AE1473" s="136"/>
      <c r="AF1473" s="126"/>
      <c r="AG1473" s="126"/>
    </row>
    <row r="1474" spans="1:33" s="52" customFormat="1" x14ac:dyDescent="0.25">
      <c r="A1474" s="514"/>
      <c r="B1474" s="511"/>
      <c r="C1474" s="517"/>
      <c r="D1474" s="517"/>
      <c r="E1474" s="520"/>
      <c r="F1474" s="134" t="s">
        <v>26</v>
      </c>
      <c r="G1474" s="84"/>
      <c r="H1474" s="133"/>
      <c r="I1474" s="133"/>
      <c r="J1474" s="133"/>
      <c r="K1474" s="133"/>
      <c r="L1474" s="133"/>
      <c r="M1474" s="133">
        <v>250000</v>
      </c>
      <c r="N1474" s="133"/>
      <c r="O1474" s="133"/>
      <c r="P1474" s="133"/>
      <c r="Q1474" s="133"/>
      <c r="R1474" s="133">
        <v>250000</v>
      </c>
      <c r="S1474" s="133"/>
      <c r="T1474" s="133"/>
      <c r="U1474" s="133"/>
      <c r="V1474" s="133"/>
      <c r="W1474" s="133"/>
      <c r="X1474" s="133"/>
      <c r="Y1474" s="133"/>
      <c r="Z1474" s="133"/>
      <c r="AA1474" s="133">
        <v>250000</v>
      </c>
      <c r="AB1474" s="175"/>
      <c r="AC1474" s="136"/>
      <c r="AD1474" s="137"/>
      <c r="AE1474" s="136"/>
      <c r="AF1474" s="126"/>
      <c r="AG1474" s="126"/>
    </row>
    <row r="1475" spans="1:33" s="52" customFormat="1" x14ac:dyDescent="0.25">
      <c r="A1475" s="514"/>
      <c r="B1475" s="511"/>
      <c r="C1475" s="517"/>
      <c r="D1475" s="517"/>
      <c r="E1475" s="520"/>
      <c r="F1475" s="134" t="s">
        <v>569</v>
      </c>
      <c r="G1475" s="84"/>
      <c r="H1475" s="133"/>
      <c r="I1475" s="133"/>
      <c r="J1475" s="133"/>
      <c r="K1475" s="133"/>
      <c r="L1475" s="133"/>
      <c r="M1475" s="133"/>
      <c r="N1475" s="133"/>
      <c r="O1475" s="133"/>
      <c r="P1475" s="133"/>
      <c r="Q1475" s="133"/>
      <c r="R1475" s="133">
        <v>381206</v>
      </c>
      <c r="S1475" s="133"/>
      <c r="T1475" s="133"/>
      <c r="U1475" s="133"/>
      <c r="V1475" s="133"/>
      <c r="W1475" s="133"/>
      <c r="X1475" s="133"/>
      <c r="Y1475" s="133"/>
      <c r="Z1475" s="133"/>
      <c r="AA1475" s="133">
        <v>381206</v>
      </c>
      <c r="AB1475" s="175"/>
      <c r="AC1475" s="136"/>
      <c r="AD1475" s="137"/>
      <c r="AE1475" s="136"/>
      <c r="AF1475" s="126"/>
      <c r="AG1475" s="126"/>
    </row>
    <row r="1476" spans="1:33" s="52" customFormat="1" x14ac:dyDescent="0.25">
      <c r="A1476" s="514"/>
      <c r="B1476" s="511"/>
      <c r="C1476" s="517"/>
      <c r="D1476" s="517"/>
      <c r="E1476" s="520"/>
      <c r="F1476" s="134" t="s">
        <v>32</v>
      </c>
      <c r="G1476" s="84"/>
      <c r="H1476" s="133"/>
      <c r="I1476" s="133"/>
      <c r="J1476" s="133"/>
      <c r="K1476" s="133"/>
      <c r="L1476" s="133"/>
      <c r="M1476" s="133"/>
      <c r="N1476" s="133"/>
      <c r="O1476" s="133"/>
      <c r="P1476" s="133"/>
      <c r="Q1476" s="133"/>
      <c r="R1476" s="133">
        <v>70000</v>
      </c>
      <c r="S1476" s="133"/>
      <c r="T1476" s="133"/>
      <c r="U1476" s="133"/>
      <c r="V1476" s="133"/>
      <c r="W1476" s="133"/>
      <c r="X1476" s="133"/>
      <c r="Y1476" s="133"/>
      <c r="Z1476" s="133"/>
      <c r="AA1476" s="133">
        <v>70000</v>
      </c>
      <c r="AB1476" s="175"/>
      <c r="AC1476" s="136"/>
      <c r="AD1476" s="137"/>
      <c r="AE1476" s="136"/>
      <c r="AF1476" s="126"/>
      <c r="AG1476" s="126"/>
    </row>
    <row r="1477" spans="1:33" s="52" customFormat="1" x14ac:dyDescent="0.25">
      <c r="A1477" s="515"/>
      <c r="B1477" s="512"/>
      <c r="C1477" s="518"/>
      <c r="D1477" s="518"/>
      <c r="E1477" s="521"/>
      <c r="F1477" s="134" t="s">
        <v>570</v>
      </c>
      <c r="G1477" s="84"/>
      <c r="H1477" s="133"/>
      <c r="I1477" s="133"/>
      <c r="J1477" s="133"/>
      <c r="K1477" s="133"/>
      <c r="L1477" s="133"/>
      <c r="M1477" s="133"/>
      <c r="N1477" s="133"/>
      <c r="O1477" s="133"/>
      <c r="P1477" s="133"/>
      <c r="Q1477" s="133"/>
      <c r="R1477" s="133">
        <v>80000</v>
      </c>
      <c r="S1477" s="133"/>
      <c r="T1477" s="133"/>
      <c r="U1477" s="133"/>
      <c r="V1477" s="133"/>
      <c r="W1477" s="133"/>
      <c r="X1477" s="133"/>
      <c r="Y1477" s="133"/>
      <c r="Z1477" s="133"/>
      <c r="AA1477" s="133">
        <v>80000</v>
      </c>
      <c r="AB1477" s="175"/>
      <c r="AC1477" s="136"/>
      <c r="AD1477" s="137"/>
      <c r="AE1477" s="136"/>
      <c r="AF1477" s="126"/>
      <c r="AG1477" s="126"/>
    </row>
    <row r="1478" spans="1:33" s="52" customFormat="1" x14ac:dyDescent="0.25">
      <c r="A1478" s="181"/>
      <c r="B1478" s="182" t="s">
        <v>16</v>
      </c>
      <c r="C1478" s="183"/>
      <c r="D1478" s="82"/>
      <c r="E1478" s="82"/>
      <c r="F1478" s="153"/>
      <c r="G1478" s="143"/>
      <c r="H1478" s="143"/>
      <c r="I1478" s="143"/>
      <c r="J1478" s="143"/>
      <c r="K1478" s="143"/>
      <c r="L1478" s="143"/>
      <c r="M1478" s="143"/>
      <c r="N1478" s="143"/>
      <c r="O1478" s="143"/>
      <c r="P1478" s="143"/>
      <c r="Q1478" s="143"/>
      <c r="R1478" s="143"/>
      <c r="S1478" s="143"/>
      <c r="T1478" s="143"/>
      <c r="U1478" s="143"/>
      <c r="V1478" s="143"/>
      <c r="W1478" s="143"/>
      <c r="X1478" s="143"/>
      <c r="Y1478" s="143"/>
      <c r="Z1478" s="143"/>
      <c r="AA1478" s="144">
        <f>SUM(AA1468:AA1477)</f>
        <v>3312877</v>
      </c>
      <c r="AB1478" s="145">
        <f>AA1478/E1468</f>
        <v>0.99699046667479874</v>
      </c>
      <c r="AC1478" s="136"/>
      <c r="AD1478" s="137"/>
      <c r="AE1478" s="136"/>
      <c r="AF1478" s="126"/>
      <c r="AG1478" s="126"/>
    </row>
    <row r="1479" spans="1:33" s="52" customFormat="1" x14ac:dyDescent="0.25">
      <c r="A1479" s="513">
        <v>167</v>
      </c>
      <c r="B1479" s="510" t="s">
        <v>571</v>
      </c>
      <c r="C1479" s="516" t="s">
        <v>572</v>
      </c>
      <c r="D1479" s="522" t="s">
        <v>993</v>
      </c>
      <c r="E1479" s="519">
        <v>2529090</v>
      </c>
      <c r="F1479" s="132" t="s">
        <v>21</v>
      </c>
      <c r="G1479" s="79"/>
      <c r="H1479" s="79"/>
      <c r="I1479" s="79">
        <v>638802</v>
      </c>
      <c r="J1479" s="79"/>
      <c r="K1479" s="79"/>
      <c r="L1479" s="79">
        <v>480901</v>
      </c>
      <c r="M1479" s="79"/>
      <c r="N1479" s="79"/>
      <c r="O1479" s="79"/>
      <c r="P1479" s="79"/>
      <c r="Q1479" s="79"/>
      <c r="R1479" s="79">
        <v>411849</v>
      </c>
      <c r="S1479" s="79"/>
      <c r="T1479" s="79"/>
      <c r="U1479" s="79"/>
      <c r="V1479" s="79"/>
      <c r="W1479" s="79"/>
      <c r="X1479" s="79"/>
      <c r="Y1479" s="79"/>
      <c r="Z1479" s="79"/>
      <c r="AA1479" s="261">
        <v>638802</v>
      </c>
      <c r="AB1479" s="175"/>
      <c r="AC1479" s="136">
        <v>6</v>
      </c>
      <c r="AD1479" s="137">
        <v>226953</v>
      </c>
      <c r="AE1479" s="136"/>
      <c r="AF1479" s="126"/>
      <c r="AG1479" s="126"/>
    </row>
    <row r="1480" spans="1:33" s="52" customFormat="1" x14ac:dyDescent="0.25">
      <c r="A1480" s="514"/>
      <c r="B1480" s="511"/>
      <c r="C1480" s="517"/>
      <c r="D1480" s="577"/>
      <c r="E1480" s="520"/>
      <c r="F1480" s="132" t="s">
        <v>25</v>
      </c>
      <c r="G1480" s="79"/>
      <c r="H1480" s="79"/>
      <c r="I1480" s="79">
        <v>600000</v>
      </c>
      <c r="J1480" s="79"/>
      <c r="K1480" s="79"/>
      <c r="L1480" s="79">
        <v>477468</v>
      </c>
      <c r="M1480" s="79"/>
      <c r="N1480" s="79"/>
      <c r="O1480" s="79"/>
      <c r="P1480" s="79"/>
      <c r="Q1480" s="79"/>
      <c r="R1480" s="79">
        <v>175501</v>
      </c>
      <c r="S1480" s="79"/>
      <c r="T1480" s="79"/>
      <c r="U1480" s="79"/>
      <c r="V1480" s="79"/>
      <c r="W1480" s="79"/>
      <c r="X1480" s="79"/>
      <c r="Y1480" s="79"/>
      <c r="Z1480" s="79"/>
      <c r="AA1480" s="261">
        <v>600000</v>
      </c>
      <c r="AB1480" s="175"/>
      <c r="AC1480" s="136">
        <v>4</v>
      </c>
      <c r="AD1480" s="137">
        <v>424499</v>
      </c>
      <c r="AE1480" s="136"/>
      <c r="AF1480" s="126"/>
      <c r="AG1480" s="126"/>
    </row>
    <row r="1481" spans="1:33" s="52" customFormat="1" x14ac:dyDescent="0.25">
      <c r="A1481" s="514"/>
      <c r="B1481" s="511"/>
      <c r="C1481" s="517"/>
      <c r="D1481" s="577"/>
      <c r="E1481" s="520"/>
      <c r="F1481" s="132" t="s">
        <v>228</v>
      </c>
      <c r="G1481" s="79"/>
      <c r="H1481" s="79"/>
      <c r="I1481" s="79"/>
      <c r="J1481" s="79"/>
      <c r="K1481" s="79"/>
      <c r="L1481" s="79">
        <v>400000</v>
      </c>
      <c r="M1481" s="79"/>
      <c r="N1481" s="79"/>
      <c r="O1481" s="79"/>
      <c r="P1481" s="79"/>
      <c r="Q1481" s="79"/>
      <c r="R1481" s="79">
        <v>400000</v>
      </c>
      <c r="S1481" s="79"/>
      <c r="T1481" s="79"/>
      <c r="U1481" s="79"/>
      <c r="V1481" s="79"/>
      <c r="W1481" s="79"/>
      <c r="X1481" s="79"/>
      <c r="Y1481" s="79"/>
      <c r="Z1481" s="79"/>
      <c r="AA1481" s="261">
        <v>400000</v>
      </c>
      <c r="AB1481" s="175"/>
      <c r="AC1481" s="136"/>
      <c r="AD1481" s="137"/>
      <c r="AE1481" s="136"/>
      <c r="AF1481" s="126"/>
      <c r="AG1481" s="126"/>
    </row>
    <row r="1482" spans="1:33" s="52" customFormat="1" x14ac:dyDescent="0.25">
      <c r="A1482" s="514"/>
      <c r="B1482" s="511"/>
      <c r="C1482" s="517"/>
      <c r="D1482" s="577"/>
      <c r="E1482" s="520"/>
      <c r="F1482" s="132" t="s">
        <v>27</v>
      </c>
      <c r="G1482" s="79"/>
      <c r="H1482" s="79"/>
      <c r="I1482" s="79"/>
      <c r="J1482" s="79"/>
      <c r="K1482" s="79"/>
      <c r="L1482" s="79">
        <v>522262</v>
      </c>
      <c r="M1482" s="79"/>
      <c r="N1482" s="79"/>
      <c r="O1482" s="79"/>
      <c r="P1482" s="79"/>
      <c r="Q1482" s="79">
        <v>263812</v>
      </c>
      <c r="R1482" s="79"/>
      <c r="S1482" s="79"/>
      <c r="T1482" s="79"/>
      <c r="U1482" s="79"/>
      <c r="V1482" s="79"/>
      <c r="W1482" s="79"/>
      <c r="X1482" s="79"/>
      <c r="Y1482" s="79"/>
      <c r="Z1482" s="79"/>
      <c r="AA1482" s="261">
        <v>522262</v>
      </c>
      <c r="AB1482" s="175"/>
      <c r="AC1482" s="136">
        <v>2</v>
      </c>
      <c r="AD1482" s="137">
        <v>258450</v>
      </c>
      <c r="AE1482" s="136"/>
      <c r="AF1482" s="126"/>
      <c r="AG1482" s="126"/>
    </row>
    <row r="1483" spans="1:33" s="52" customFormat="1" x14ac:dyDescent="0.25">
      <c r="A1483" s="514"/>
      <c r="B1483" s="511"/>
      <c r="C1483" s="517"/>
      <c r="D1483" s="577"/>
      <c r="E1483" s="520"/>
      <c r="F1483" s="132" t="s">
        <v>218</v>
      </c>
      <c r="G1483" s="79"/>
      <c r="H1483" s="79"/>
      <c r="I1483" s="79"/>
      <c r="J1483" s="79"/>
      <c r="K1483" s="79"/>
      <c r="L1483" s="79">
        <v>254772</v>
      </c>
      <c r="M1483" s="79"/>
      <c r="N1483" s="79"/>
      <c r="O1483" s="79"/>
      <c r="P1483" s="79"/>
      <c r="Q1483" s="79">
        <v>254772</v>
      </c>
      <c r="R1483" s="79"/>
      <c r="S1483" s="79"/>
      <c r="T1483" s="79"/>
      <c r="U1483" s="79"/>
      <c r="V1483" s="79"/>
      <c r="W1483" s="79"/>
      <c r="X1483" s="79"/>
      <c r="Y1483" s="79"/>
      <c r="Z1483" s="79"/>
      <c r="AA1483" s="261">
        <v>254772</v>
      </c>
      <c r="AB1483" s="175"/>
      <c r="AC1483" s="136"/>
      <c r="AD1483" s="137"/>
      <c r="AE1483" s="136"/>
      <c r="AF1483" s="126"/>
      <c r="AG1483" s="126"/>
    </row>
    <row r="1484" spans="1:33" s="52" customFormat="1" x14ac:dyDescent="0.25">
      <c r="A1484" s="514"/>
      <c r="B1484" s="511"/>
      <c r="C1484" s="517"/>
      <c r="D1484" s="577"/>
      <c r="E1484" s="520"/>
      <c r="F1484" s="132" t="s">
        <v>76</v>
      </c>
      <c r="G1484" s="79"/>
      <c r="H1484" s="79"/>
      <c r="I1484" s="79"/>
      <c r="J1484" s="79"/>
      <c r="K1484" s="79"/>
      <c r="L1484" s="79">
        <v>30450</v>
      </c>
      <c r="M1484" s="79"/>
      <c r="N1484" s="79"/>
      <c r="O1484" s="79"/>
      <c r="P1484" s="79"/>
      <c r="Q1484" s="79"/>
      <c r="R1484" s="79">
        <v>30450</v>
      </c>
      <c r="S1484" s="79"/>
      <c r="T1484" s="79"/>
      <c r="U1484" s="79"/>
      <c r="V1484" s="79"/>
      <c r="W1484" s="79"/>
      <c r="X1484" s="79"/>
      <c r="Y1484" s="79"/>
      <c r="Z1484" s="79"/>
      <c r="AA1484" s="261">
        <v>30450</v>
      </c>
      <c r="AB1484" s="175"/>
      <c r="AC1484" s="136"/>
      <c r="AD1484" s="137"/>
      <c r="AE1484" s="136"/>
      <c r="AF1484" s="126"/>
      <c r="AG1484" s="126"/>
    </row>
    <row r="1485" spans="1:33" s="52" customFormat="1" x14ac:dyDescent="0.25">
      <c r="A1485" s="514"/>
      <c r="B1485" s="511"/>
      <c r="C1485" s="517"/>
      <c r="D1485" s="577"/>
      <c r="E1485" s="520"/>
      <c r="F1485" s="132" t="s">
        <v>174</v>
      </c>
      <c r="G1485" s="79"/>
      <c r="H1485" s="79"/>
      <c r="I1485" s="79"/>
      <c r="J1485" s="79"/>
      <c r="K1485" s="79"/>
      <c r="L1485" s="79"/>
      <c r="M1485" s="79">
        <v>52804</v>
      </c>
      <c r="N1485" s="79"/>
      <c r="O1485" s="79"/>
      <c r="P1485" s="79"/>
      <c r="Q1485" s="79"/>
      <c r="R1485" s="79">
        <v>52804</v>
      </c>
      <c r="S1485" s="79"/>
      <c r="T1485" s="79"/>
      <c r="U1485" s="79"/>
      <c r="V1485" s="79"/>
      <c r="W1485" s="79"/>
      <c r="X1485" s="79"/>
      <c r="Y1485" s="79"/>
      <c r="Z1485" s="79"/>
      <c r="AA1485" s="261">
        <v>52804</v>
      </c>
      <c r="AB1485" s="175"/>
      <c r="AC1485" s="136"/>
      <c r="AD1485" s="137"/>
      <c r="AE1485" s="136"/>
      <c r="AF1485" s="126"/>
      <c r="AG1485" s="126"/>
    </row>
    <row r="1486" spans="1:33" s="52" customFormat="1" x14ac:dyDescent="0.25">
      <c r="A1486" s="515"/>
      <c r="B1486" s="512"/>
      <c r="C1486" s="518"/>
      <c r="D1486" s="518"/>
      <c r="E1486" s="521"/>
      <c r="F1486" s="132" t="s">
        <v>994</v>
      </c>
      <c r="G1486" s="79"/>
      <c r="H1486" s="79"/>
      <c r="I1486" s="79"/>
      <c r="J1486" s="79"/>
      <c r="K1486" s="79"/>
      <c r="L1486" s="79"/>
      <c r="M1486" s="79">
        <v>30000</v>
      </c>
      <c r="N1486" s="79"/>
      <c r="O1486" s="79"/>
      <c r="P1486" s="79"/>
      <c r="Q1486" s="79"/>
      <c r="R1486" s="79">
        <v>30000</v>
      </c>
      <c r="S1486" s="79"/>
      <c r="T1486" s="79"/>
      <c r="U1486" s="79"/>
      <c r="V1486" s="79"/>
      <c r="W1486" s="79"/>
      <c r="X1486" s="79"/>
      <c r="Y1486" s="79"/>
      <c r="Z1486" s="79"/>
      <c r="AA1486" s="261">
        <v>30000</v>
      </c>
      <c r="AB1486" s="175"/>
      <c r="AC1486" s="136"/>
      <c r="AD1486" s="137"/>
      <c r="AE1486" s="136"/>
      <c r="AF1486" s="126"/>
      <c r="AG1486" s="126"/>
    </row>
    <row r="1487" spans="1:33" s="52" customFormat="1" x14ac:dyDescent="0.25">
      <c r="A1487" s="181"/>
      <c r="B1487" s="182" t="s">
        <v>16</v>
      </c>
      <c r="C1487" s="183"/>
      <c r="D1487" s="82"/>
      <c r="E1487" s="82"/>
      <c r="F1487" s="184"/>
      <c r="G1487" s="143"/>
      <c r="H1487" s="143"/>
      <c r="I1487" s="143"/>
      <c r="J1487" s="143"/>
      <c r="K1487" s="143"/>
      <c r="L1487" s="143"/>
      <c r="M1487" s="143"/>
      <c r="N1487" s="143"/>
      <c r="O1487" s="143"/>
      <c r="P1487" s="143"/>
      <c r="Q1487" s="143"/>
      <c r="R1487" s="143"/>
      <c r="S1487" s="143"/>
      <c r="T1487" s="143"/>
      <c r="U1487" s="143"/>
      <c r="V1487" s="143"/>
      <c r="W1487" s="143"/>
      <c r="X1487" s="143"/>
      <c r="Y1487" s="143"/>
      <c r="Z1487" s="143"/>
      <c r="AA1487" s="144">
        <f>SUM(AA1479:AA1486)</f>
        <v>2529090</v>
      </c>
      <c r="AB1487" s="145">
        <f>AA1487/E1479</f>
        <v>1</v>
      </c>
      <c r="AC1487" s="136"/>
      <c r="AD1487" s="137"/>
      <c r="AE1487" s="136"/>
      <c r="AF1487" s="126"/>
      <c r="AG1487" s="126"/>
    </row>
    <row r="1488" spans="1:33" s="52" customFormat="1" x14ac:dyDescent="0.25">
      <c r="A1488" s="573">
        <v>168</v>
      </c>
      <c r="B1488" s="616" t="s">
        <v>573</v>
      </c>
      <c r="C1488" s="612" t="s">
        <v>574</v>
      </c>
      <c r="D1488" s="545" t="s">
        <v>995</v>
      </c>
      <c r="E1488" s="648">
        <v>2533003.31</v>
      </c>
      <c r="F1488" s="132" t="s">
        <v>21</v>
      </c>
      <c r="G1488" s="84"/>
      <c r="H1488" s="133"/>
      <c r="I1488" s="133">
        <v>400000</v>
      </c>
      <c r="J1488" s="133"/>
      <c r="K1488" s="133"/>
      <c r="L1488" s="133">
        <v>252926</v>
      </c>
      <c r="M1488" s="133"/>
      <c r="N1488" s="133"/>
      <c r="O1488" s="133"/>
      <c r="P1488" s="133">
        <v>153434</v>
      </c>
      <c r="Q1488" s="133"/>
      <c r="R1488" s="133"/>
      <c r="S1488" s="133"/>
      <c r="T1488" s="133"/>
      <c r="U1488" s="133"/>
      <c r="V1488" s="133"/>
      <c r="W1488" s="133"/>
      <c r="X1488" s="133"/>
      <c r="Y1488" s="133"/>
      <c r="Z1488" s="133"/>
      <c r="AA1488" s="133">
        <v>400000</v>
      </c>
      <c r="AB1488" s="175"/>
      <c r="AC1488" s="136">
        <v>10</v>
      </c>
      <c r="AD1488" s="137">
        <v>246566</v>
      </c>
      <c r="AE1488" s="136">
        <v>252926</v>
      </c>
      <c r="AF1488" s="126"/>
      <c r="AG1488" s="126"/>
    </row>
    <row r="1489" spans="1:33" s="52" customFormat="1" x14ac:dyDescent="0.25">
      <c r="A1489" s="573"/>
      <c r="B1489" s="616"/>
      <c r="C1489" s="612"/>
      <c r="D1489" s="612"/>
      <c r="E1489" s="648"/>
      <c r="F1489" s="132" t="s">
        <v>25</v>
      </c>
      <c r="G1489" s="84"/>
      <c r="H1489" s="133"/>
      <c r="I1489" s="133">
        <v>573540</v>
      </c>
      <c r="J1489" s="133"/>
      <c r="K1489" s="133"/>
      <c r="L1489" s="133">
        <v>394436</v>
      </c>
      <c r="M1489" s="133"/>
      <c r="N1489" s="133"/>
      <c r="O1489" s="133"/>
      <c r="P1489" s="133"/>
      <c r="Q1489" s="133"/>
      <c r="R1489" s="133">
        <v>483585</v>
      </c>
      <c r="S1489" s="133"/>
      <c r="T1489" s="133"/>
      <c r="U1489" s="133"/>
      <c r="V1489" s="133"/>
      <c r="W1489" s="133"/>
      <c r="X1489" s="133"/>
      <c r="Y1489" s="133"/>
      <c r="Z1489" s="133"/>
      <c r="AA1489" s="133">
        <v>573540</v>
      </c>
      <c r="AB1489" s="175"/>
      <c r="AC1489" s="136">
        <v>1</v>
      </c>
      <c r="AD1489" s="137">
        <v>89955</v>
      </c>
      <c r="AE1489" s="136">
        <v>394436</v>
      </c>
      <c r="AF1489" s="126"/>
      <c r="AG1489" s="126"/>
    </row>
    <row r="1490" spans="1:33" s="52" customFormat="1" x14ac:dyDescent="0.25">
      <c r="A1490" s="573"/>
      <c r="B1490" s="616"/>
      <c r="C1490" s="612"/>
      <c r="D1490" s="612"/>
      <c r="E1490" s="648"/>
      <c r="F1490" s="135" t="s">
        <v>228</v>
      </c>
      <c r="G1490" s="84"/>
      <c r="H1490" s="133"/>
      <c r="I1490" s="133"/>
      <c r="J1490" s="133"/>
      <c r="K1490" s="133"/>
      <c r="L1490" s="133">
        <v>400000</v>
      </c>
      <c r="M1490" s="133"/>
      <c r="N1490" s="133"/>
      <c r="O1490" s="133">
        <v>134100</v>
      </c>
      <c r="P1490" s="133"/>
      <c r="Q1490" s="133"/>
      <c r="R1490" s="133"/>
      <c r="S1490" s="133"/>
      <c r="T1490" s="133"/>
      <c r="U1490" s="133"/>
      <c r="V1490" s="133"/>
      <c r="W1490" s="133"/>
      <c r="X1490" s="133"/>
      <c r="Y1490" s="133"/>
      <c r="Z1490" s="133"/>
      <c r="AA1490" s="133">
        <v>400000</v>
      </c>
      <c r="AB1490" s="175"/>
      <c r="AC1490" s="136">
        <v>3</v>
      </c>
      <c r="AD1490" s="137">
        <v>399871</v>
      </c>
      <c r="AE1490" s="136"/>
      <c r="AF1490" s="126"/>
      <c r="AG1490" s="126"/>
    </row>
    <row r="1491" spans="1:33" s="52" customFormat="1" x14ac:dyDescent="0.25">
      <c r="A1491" s="573"/>
      <c r="B1491" s="616"/>
      <c r="C1491" s="612"/>
      <c r="D1491" s="612"/>
      <c r="E1491" s="648"/>
      <c r="F1491" s="135" t="s">
        <v>27</v>
      </c>
      <c r="G1491" s="84"/>
      <c r="H1491" s="133"/>
      <c r="I1491" s="133"/>
      <c r="J1491" s="133"/>
      <c r="K1491" s="133"/>
      <c r="L1491" s="133">
        <v>522025</v>
      </c>
      <c r="M1491" s="133"/>
      <c r="N1491" s="133"/>
      <c r="O1491" s="133"/>
      <c r="P1491" s="133"/>
      <c r="Q1491" s="133">
        <v>195861</v>
      </c>
      <c r="R1491" s="133"/>
      <c r="S1491" s="133"/>
      <c r="T1491" s="133"/>
      <c r="U1491" s="133"/>
      <c r="V1491" s="133"/>
      <c r="W1491" s="133"/>
      <c r="X1491" s="133"/>
      <c r="Y1491" s="133"/>
      <c r="Z1491" s="133"/>
      <c r="AA1491" s="133">
        <v>522025</v>
      </c>
      <c r="AB1491" s="175"/>
      <c r="AC1491" s="136">
        <v>4</v>
      </c>
      <c r="AD1491" s="137">
        <v>326164</v>
      </c>
      <c r="AE1491" s="136"/>
      <c r="AF1491" s="126"/>
      <c r="AG1491" s="126"/>
    </row>
    <row r="1492" spans="1:33" s="52" customFormat="1" x14ac:dyDescent="0.25">
      <c r="A1492" s="573"/>
      <c r="B1492" s="616"/>
      <c r="C1492" s="612"/>
      <c r="D1492" s="612"/>
      <c r="E1492" s="648"/>
      <c r="F1492" s="135" t="s">
        <v>218</v>
      </c>
      <c r="G1492" s="84"/>
      <c r="H1492" s="133"/>
      <c r="I1492" s="133"/>
      <c r="J1492" s="133"/>
      <c r="K1492" s="133"/>
      <c r="L1492" s="133">
        <v>255577</v>
      </c>
      <c r="M1492" s="133"/>
      <c r="N1492" s="133"/>
      <c r="O1492" s="133"/>
      <c r="P1492" s="133"/>
      <c r="Q1492" s="133">
        <v>255577</v>
      </c>
      <c r="R1492" s="133"/>
      <c r="S1492" s="133"/>
      <c r="T1492" s="133"/>
      <c r="U1492" s="133"/>
      <c r="V1492" s="133"/>
      <c r="W1492" s="133"/>
      <c r="X1492" s="133"/>
      <c r="Y1492" s="133"/>
      <c r="Z1492" s="133"/>
      <c r="AA1492" s="133">
        <v>255577</v>
      </c>
      <c r="AB1492" s="175"/>
      <c r="AC1492" s="136"/>
      <c r="AD1492" s="137"/>
      <c r="AE1492" s="136"/>
      <c r="AF1492" s="126"/>
      <c r="AG1492" s="126"/>
    </row>
    <row r="1493" spans="1:33" s="52" customFormat="1" x14ac:dyDescent="0.25">
      <c r="A1493" s="573"/>
      <c r="B1493" s="616"/>
      <c r="C1493" s="612"/>
      <c r="D1493" s="612"/>
      <c r="E1493" s="648"/>
      <c r="F1493" s="135" t="s">
        <v>76</v>
      </c>
      <c r="G1493" s="84"/>
      <c r="H1493" s="133"/>
      <c r="I1493" s="133"/>
      <c r="J1493" s="133"/>
      <c r="K1493" s="133"/>
      <c r="L1493" s="133">
        <v>300000</v>
      </c>
      <c r="M1493" s="133"/>
      <c r="N1493" s="133"/>
      <c r="O1493" s="133"/>
      <c r="P1493" s="133"/>
      <c r="Q1493" s="133"/>
      <c r="R1493" s="133"/>
      <c r="S1493" s="133">
        <v>221147.42</v>
      </c>
      <c r="T1493" s="133"/>
      <c r="U1493" s="133"/>
      <c r="V1493" s="133"/>
      <c r="W1493" s="133"/>
      <c r="X1493" s="133"/>
      <c r="Y1493" s="133"/>
      <c r="Z1493" s="133"/>
      <c r="AA1493" s="133">
        <v>300000</v>
      </c>
      <c r="AB1493" s="175"/>
      <c r="AC1493" s="136">
        <v>1</v>
      </c>
      <c r="AD1493" s="137">
        <v>78852</v>
      </c>
      <c r="AE1493" s="136"/>
      <c r="AF1493" s="126"/>
      <c r="AG1493" s="126"/>
    </row>
    <row r="1494" spans="1:33" s="52" customFormat="1" x14ac:dyDescent="0.25">
      <c r="A1494" s="573"/>
      <c r="B1494" s="616"/>
      <c r="C1494" s="612"/>
      <c r="D1494" s="612"/>
      <c r="E1494" s="648"/>
      <c r="F1494" s="135" t="s">
        <v>266</v>
      </c>
      <c r="G1494" s="84"/>
      <c r="H1494" s="133"/>
      <c r="I1494" s="133"/>
      <c r="J1494" s="133"/>
      <c r="K1494" s="133"/>
      <c r="L1494" s="133"/>
      <c r="M1494" s="133">
        <v>50000</v>
      </c>
      <c r="N1494" s="133"/>
      <c r="O1494" s="133"/>
      <c r="P1494" s="133"/>
      <c r="Q1494" s="133"/>
      <c r="R1494" s="133"/>
      <c r="S1494" s="133"/>
      <c r="T1494" s="133">
        <v>50000</v>
      </c>
      <c r="U1494" s="133"/>
      <c r="V1494" s="133"/>
      <c r="W1494" s="133"/>
      <c r="X1494" s="133"/>
      <c r="Y1494" s="133"/>
      <c r="Z1494" s="133"/>
      <c r="AA1494" s="133">
        <v>50000</v>
      </c>
      <c r="AB1494" s="175"/>
      <c r="AC1494" s="136"/>
      <c r="AD1494" s="137"/>
      <c r="AE1494" s="136"/>
      <c r="AF1494" s="126"/>
      <c r="AG1494" s="126"/>
    </row>
    <row r="1495" spans="1:33" s="52" customFormat="1" x14ac:dyDescent="0.25">
      <c r="A1495" s="573"/>
      <c r="B1495" s="616"/>
      <c r="C1495" s="612"/>
      <c r="D1495" s="612"/>
      <c r="E1495" s="648"/>
      <c r="F1495" s="135" t="s">
        <v>994</v>
      </c>
      <c r="G1495" s="84"/>
      <c r="H1495" s="133"/>
      <c r="I1495" s="133"/>
      <c r="J1495" s="133"/>
      <c r="K1495" s="133"/>
      <c r="L1495" s="133"/>
      <c r="M1495" s="133">
        <v>31861</v>
      </c>
      <c r="N1495" s="133"/>
      <c r="O1495" s="133"/>
      <c r="P1495" s="133"/>
      <c r="Q1495" s="133"/>
      <c r="R1495" s="133"/>
      <c r="S1495" s="133">
        <v>31861</v>
      </c>
      <c r="T1495" s="133"/>
      <c r="U1495" s="133"/>
      <c r="V1495" s="133"/>
      <c r="W1495" s="133"/>
      <c r="X1495" s="133"/>
      <c r="Y1495" s="133"/>
      <c r="Z1495" s="133"/>
      <c r="AA1495" s="133">
        <v>31861</v>
      </c>
      <c r="AB1495" s="175"/>
      <c r="AC1495" s="136"/>
      <c r="AD1495" s="137"/>
      <c r="AE1495" s="136"/>
      <c r="AF1495" s="126"/>
      <c r="AG1495" s="126"/>
    </row>
    <row r="1496" spans="1:33" s="52" customFormat="1" x14ac:dyDescent="0.25">
      <c r="A1496" s="181"/>
      <c r="B1496" s="182" t="s">
        <v>16</v>
      </c>
      <c r="C1496" s="183"/>
      <c r="D1496" s="82"/>
      <c r="E1496" s="82"/>
      <c r="F1496" s="184"/>
      <c r="G1496" s="143"/>
      <c r="H1496" s="143"/>
      <c r="I1496" s="143"/>
      <c r="J1496" s="143"/>
      <c r="K1496" s="143"/>
      <c r="L1496" s="143"/>
      <c r="M1496" s="143"/>
      <c r="N1496" s="143"/>
      <c r="O1496" s="143"/>
      <c r="P1496" s="143"/>
      <c r="Q1496" s="143"/>
      <c r="R1496" s="143"/>
      <c r="S1496" s="143"/>
      <c r="T1496" s="143"/>
      <c r="U1496" s="143"/>
      <c r="V1496" s="143"/>
      <c r="W1496" s="143"/>
      <c r="X1496" s="143"/>
      <c r="Y1496" s="143"/>
      <c r="Z1496" s="143"/>
      <c r="AA1496" s="144">
        <f>SUM(AA1488:AA1495)</f>
        <v>2533003</v>
      </c>
      <c r="AB1496" s="145">
        <f>AA1496/E1488</f>
        <v>0.99999987761563558</v>
      </c>
      <c r="AC1496" s="136"/>
      <c r="AD1496" s="137"/>
      <c r="AE1496" s="136"/>
      <c r="AF1496" s="126"/>
      <c r="AG1496" s="126"/>
    </row>
    <row r="1497" spans="1:33" s="52" customFormat="1" x14ac:dyDescent="0.25">
      <c r="A1497" s="513">
        <v>169</v>
      </c>
      <c r="B1497" s="510" t="s">
        <v>575</v>
      </c>
      <c r="C1497" s="516" t="s">
        <v>574</v>
      </c>
      <c r="D1497" s="522" t="s">
        <v>996</v>
      </c>
      <c r="E1497" s="519">
        <v>799371</v>
      </c>
      <c r="F1497" s="132" t="s">
        <v>118</v>
      </c>
      <c r="G1497" s="79"/>
      <c r="H1497" s="79"/>
      <c r="I1497" s="79"/>
      <c r="J1497" s="79">
        <v>10000</v>
      </c>
      <c r="K1497" s="79"/>
      <c r="L1497" s="79"/>
      <c r="M1497" s="79"/>
      <c r="N1497" s="79"/>
      <c r="O1497" s="79"/>
      <c r="P1497" s="79"/>
      <c r="Q1497" s="79"/>
      <c r="R1497" s="79"/>
      <c r="S1497" s="79"/>
      <c r="T1497" s="79"/>
      <c r="U1497" s="79"/>
      <c r="V1497" s="79"/>
      <c r="W1497" s="79"/>
      <c r="X1497" s="79"/>
      <c r="Y1497" s="79"/>
      <c r="Z1497" s="79"/>
      <c r="AA1497" s="261">
        <v>9823</v>
      </c>
      <c r="AB1497" s="175"/>
      <c r="AC1497" s="136">
        <v>1</v>
      </c>
      <c r="AD1497" s="137">
        <v>9823</v>
      </c>
      <c r="AE1497" s="136" t="s">
        <v>1386</v>
      </c>
      <c r="AF1497" s="126"/>
      <c r="AG1497" s="126"/>
    </row>
    <row r="1498" spans="1:33" s="52" customFormat="1" x14ac:dyDescent="0.25">
      <c r="A1498" s="514"/>
      <c r="B1498" s="511"/>
      <c r="C1498" s="517"/>
      <c r="D1498" s="577"/>
      <c r="E1498" s="520"/>
      <c r="F1498" s="132" t="s">
        <v>308</v>
      </c>
      <c r="G1498" s="79"/>
      <c r="H1498" s="79"/>
      <c r="I1498" s="79"/>
      <c r="J1498" s="79">
        <v>50000</v>
      </c>
      <c r="K1498" s="79"/>
      <c r="L1498" s="79"/>
      <c r="M1498" s="79"/>
      <c r="N1498" s="79"/>
      <c r="O1498" s="79"/>
      <c r="P1498" s="79"/>
      <c r="Q1498" s="79"/>
      <c r="R1498" s="79">
        <v>25000</v>
      </c>
      <c r="S1498" s="79"/>
      <c r="T1498" s="79"/>
      <c r="U1498" s="79"/>
      <c r="V1498" s="79"/>
      <c r="W1498" s="79"/>
      <c r="X1498" s="79"/>
      <c r="Y1498" s="79"/>
      <c r="Z1498" s="79"/>
      <c r="AA1498" s="261">
        <v>25000</v>
      </c>
      <c r="AB1498" s="175"/>
      <c r="AC1498" s="136">
        <v>2</v>
      </c>
      <c r="AD1498" s="137">
        <v>25000</v>
      </c>
      <c r="AE1498" s="136" t="s">
        <v>1387</v>
      </c>
      <c r="AF1498" s="126"/>
      <c r="AG1498" s="126"/>
    </row>
    <row r="1499" spans="1:33" s="52" customFormat="1" x14ac:dyDescent="0.25">
      <c r="A1499" s="514"/>
      <c r="B1499" s="511"/>
      <c r="C1499" s="517"/>
      <c r="D1499" s="577"/>
      <c r="E1499" s="520"/>
      <c r="F1499" s="132" t="s">
        <v>43</v>
      </c>
      <c r="G1499" s="79"/>
      <c r="H1499" s="79"/>
      <c r="I1499" s="79"/>
      <c r="J1499" s="79">
        <v>70000</v>
      </c>
      <c r="K1499" s="79"/>
      <c r="L1499" s="79"/>
      <c r="M1499" s="79"/>
      <c r="N1499" s="79"/>
      <c r="O1499" s="79"/>
      <c r="P1499" s="79"/>
      <c r="Q1499" s="79"/>
      <c r="R1499" s="79"/>
      <c r="S1499" s="79"/>
      <c r="T1499" s="79"/>
      <c r="U1499" s="79"/>
      <c r="V1499" s="79"/>
      <c r="W1499" s="79"/>
      <c r="X1499" s="79"/>
      <c r="Y1499" s="79"/>
      <c r="Z1499" s="79"/>
      <c r="AA1499" s="261">
        <v>70000</v>
      </c>
      <c r="AB1499" s="175"/>
      <c r="AC1499" s="136">
        <v>1</v>
      </c>
      <c r="AD1499" s="137">
        <v>70000</v>
      </c>
      <c r="AE1499" s="136" t="s">
        <v>1388</v>
      </c>
      <c r="AF1499" s="126"/>
      <c r="AG1499" s="126"/>
    </row>
    <row r="1500" spans="1:33" s="52" customFormat="1" x14ac:dyDescent="0.25">
      <c r="A1500" s="514"/>
      <c r="B1500" s="511"/>
      <c r="C1500" s="517"/>
      <c r="D1500" s="577"/>
      <c r="E1500" s="520"/>
      <c r="F1500" s="132" t="s">
        <v>310</v>
      </c>
      <c r="G1500" s="79"/>
      <c r="H1500" s="79"/>
      <c r="I1500" s="79"/>
      <c r="J1500" s="79">
        <v>50000</v>
      </c>
      <c r="K1500" s="79"/>
      <c r="L1500" s="79"/>
      <c r="M1500" s="79"/>
      <c r="N1500" s="79"/>
      <c r="O1500" s="79"/>
      <c r="P1500" s="79"/>
      <c r="Q1500" s="79"/>
      <c r="R1500" s="79">
        <v>25000</v>
      </c>
      <c r="S1500" s="79"/>
      <c r="T1500" s="79"/>
      <c r="U1500" s="79"/>
      <c r="V1500" s="79"/>
      <c r="W1500" s="79"/>
      <c r="X1500" s="79"/>
      <c r="Y1500" s="79"/>
      <c r="Z1500" s="79"/>
      <c r="AA1500" s="261">
        <v>25000</v>
      </c>
      <c r="AB1500" s="175"/>
      <c r="AC1500" s="136">
        <v>1</v>
      </c>
      <c r="AD1500" s="137">
        <v>25000</v>
      </c>
      <c r="AE1500" s="136" t="s">
        <v>1389</v>
      </c>
      <c r="AF1500" s="126"/>
      <c r="AG1500" s="126"/>
    </row>
    <row r="1501" spans="1:33" s="52" customFormat="1" x14ac:dyDescent="0.25">
      <c r="A1501" s="514"/>
      <c r="B1501" s="511"/>
      <c r="C1501" s="517"/>
      <c r="D1501" s="577"/>
      <c r="E1501" s="520"/>
      <c r="F1501" s="132" t="s">
        <v>231</v>
      </c>
      <c r="G1501" s="79"/>
      <c r="H1501" s="79"/>
      <c r="I1501" s="79"/>
      <c r="J1501" s="79">
        <v>100000</v>
      </c>
      <c r="K1501" s="79"/>
      <c r="L1501" s="79"/>
      <c r="M1501" s="79"/>
      <c r="N1501" s="79"/>
      <c r="O1501" s="79"/>
      <c r="P1501" s="79"/>
      <c r="Q1501" s="79"/>
      <c r="R1501" s="79"/>
      <c r="S1501" s="79"/>
      <c r="T1501" s="79"/>
      <c r="U1501" s="79"/>
      <c r="V1501" s="79"/>
      <c r="W1501" s="79"/>
      <c r="X1501" s="79"/>
      <c r="Y1501" s="79"/>
      <c r="Z1501" s="79"/>
      <c r="AA1501" s="261">
        <v>99250</v>
      </c>
      <c r="AB1501" s="175"/>
      <c r="AC1501" s="136">
        <v>1</v>
      </c>
      <c r="AD1501" s="137">
        <v>99250</v>
      </c>
      <c r="AE1501" s="136" t="s">
        <v>1390</v>
      </c>
      <c r="AF1501" s="126"/>
      <c r="AG1501" s="126"/>
    </row>
    <row r="1502" spans="1:33" s="52" customFormat="1" x14ac:dyDescent="0.25">
      <c r="A1502" s="514"/>
      <c r="B1502" s="511"/>
      <c r="C1502" s="517"/>
      <c r="D1502" s="577"/>
      <c r="E1502" s="520"/>
      <c r="F1502" s="132" t="s">
        <v>468</v>
      </c>
      <c r="G1502" s="79"/>
      <c r="H1502" s="79"/>
      <c r="I1502" s="79"/>
      <c r="J1502" s="79">
        <v>432000</v>
      </c>
      <c r="K1502" s="79"/>
      <c r="L1502" s="79"/>
      <c r="M1502" s="79"/>
      <c r="N1502" s="79"/>
      <c r="O1502" s="79"/>
      <c r="P1502" s="79"/>
      <c r="Q1502" s="79"/>
      <c r="R1502" s="79"/>
      <c r="S1502" s="79"/>
      <c r="T1502" s="79"/>
      <c r="U1502" s="79"/>
      <c r="V1502" s="79"/>
      <c r="W1502" s="79"/>
      <c r="X1502" s="79"/>
      <c r="Y1502" s="79"/>
      <c r="Z1502" s="79"/>
      <c r="AA1502" s="261">
        <v>475604</v>
      </c>
      <c r="AB1502" s="175"/>
      <c r="AC1502" s="136">
        <v>7</v>
      </c>
      <c r="AD1502" s="137">
        <v>409267</v>
      </c>
      <c r="AE1502" s="136" t="s">
        <v>1391</v>
      </c>
      <c r="AF1502" s="126"/>
      <c r="AG1502" s="126"/>
    </row>
    <row r="1503" spans="1:33" s="52" customFormat="1" x14ac:dyDescent="0.25">
      <c r="A1503" s="514"/>
      <c r="B1503" s="511"/>
      <c r="C1503" s="517"/>
      <c r="D1503" s="577"/>
      <c r="E1503" s="520"/>
      <c r="F1503" s="132" t="s">
        <v>465</v>
      </c>
      <c r="G1503" s="79"/>
      <c r="H1503" s="79"/>
      <c r="I1503" s="79"/>
      <c r="J1503" s="79">
        <v>50000</v>
      </c>
      <c r="K1503" s="79"/>
      <c r="L1503" s="79"/>
      <c r="M1503" s="79"/>
      <c r="N1503" s="79"/>
      <c r="O1503" s="79"/>
      <c r="P1503" s="79"/>
      <c r="Q1503" s="79"/>
      <c r="R1503" s="79">
        <v>50000</v>
      </c>
      <c r="S1503" s="79"/>
      <c r="T1503" s="79"/>
      <c r="U1503" s="79"/>
      <c r="V1503" s="79"/>
      <c r="W1503" s="79"/>
      <c r="X1503" s="79"/>
      <c r="Y1503" s="79"/>
      <c r="Z1503" s="79"/>
      <c r="AA1503" s="261">
        <v>50000</v>
      </c>
      <c r="AB1503" s="175"/>
      <c r="AC1503" s="136"/>
      <c r="AD1503" s="137"/>
      <c r="AE1503" s="136"/>
      <c r="AF1503" s="126"/>
      <c r="AG1503" s="126"/>
    </row>
    <row r="1504" spans="1:33" s="52" customFormat="1" x14ac:dyDescent="0.25">
      <c r="A1504" s="515"/>
      <c r="B1504" s="512"/>
      <c r="C1504" s="518"/>
      <c r="D1504" s="578"/>
      <c r="E1504" s="521"/>
      <c r="F1504" s="132" t="s">
        <v>470</v>
      </c>
      <c r="G1504" s="79"/>
      <c r="H1504" s="79"/>
      <c r="I1504" s="79"/>
      <c r="J1504" s="79">
        <v>37371</v>
      </c>
      <c r="K1504" s="79"/>
      <c r="L1504" s="79"/>
      <c r="M1504" s="79"/>
      <c r="N1504" s="79"/>
      <c r="O1504" s="79"/>
      <c r="P1504" s="79"/>
      <c r="Q1504" s="79"/>
      <c r="R1504" s="79">
        <v>44694</v>
      </c>
      <c r="S1504" s="79"/>
      <c r="T1504" s="79"/>
      <c r="U1504" s="79"/>
      <c r="V1504" s="79"/>
      <c r="W1504" s="79"/>
      <c r="X1504" s="79"/>
      <c r="Y1504" s="79"/>
      <c r="Z1504" s="79"/>
      <c r="AA1504" s="261">
        <v>44694</v>
      </c>
      <c r="AB1504" s="175"/>
      <c r="AC1504" s="136"/>
      <c r="AD1504" s="137"/>
      <c r="AE1504" s="136"/>
      <c r="AF1504" s="126"/>
      <c r="AG1504" s="126"/>
    </row>
    <row r="1505" spans="1:33" s="52" customFormat="1" x14ac:dyDescent="0.25">
      <c r="A1505" s="181"/>
      <c r="B1505" s="182" t="s">
        <v>16</v>
      </c>
      <c r="C1505" s="183"/>
      <c r="D1505" s="82"/>
      <c r="E1505" s="82"/>
      <c r="F1505" s="184"/>
      <c r="G1505" s="143"/>
      <c r="H1505" s="143"/>
      <c r="I1505" s="143"/>
      <c r="J1505" s="143"/>
      <c r="K1505" s="143"/>
      <c r="L1505" s="143"/>
      <c r="M1505" s="143"/>
      <c r="N1505" s="143"/>
      <c r="O1505" s="143"/>
      <c r="P1505" s="143"/>
      <c r="Q1505" s="143"/>
      <c r="R1505" s="143"/>
      <c r="S1505" s="143"/>
      <c r="T1505" s="143"/>
      <c r="U1505" s="143"/>
      <c r="V1505" s="143"/>
      <c r="W1505" s="143"/>
      <c r="X1505" s="143"/>
      <c r="Y1505" s="143"/>
      <c r="Z1505" s="143"/>
      <c r="AA1505" s="144">
        <f>SUM(AA1497:AA1504)</f>
        <v>799371</v>
      </c>
      <c r="AB1505" s="145">
        <f>AA1505/E1497</f>
        <v>1</v>
      </c>
      <c r="AC1505" s="136"/>
      <c r="AD1505" s="137"/>
      <c r="AE1505" s="136"/>
      <c r="AF1505" s="126"/>
      <c r="AG1505" s="126"/>
    </row>
    <row r="1506" spans="1:33" s="52" customFormat="1" x14ac:dyDescent="0.25">
      <c r="A1506" s="513">
        <v>170</v>
      </c>
      <c r="B1506" s="510" t="s">
        <v>576</v>
      </c>
      <c r="C1506" s="516" t="s">
        <v>577</v>
      </c>
      <c r="D1506" s="522" t="s">
        <v>1178</v>
      </c>
      <c r="E1506" s="235"/>
      <c r="F1506" s="132" t="s">
        <v>118</v>
      </c>
      <c r="G1506" s="79"/>
      <c r="H1506" s="79"/>
      <c r="I1506" s="79"/>
      <c r="J1506" s="79">
        <v>8261.84</v>
      </c>
      <c r="K1506" s="79"/>
      <c r="L1506" s="79"/>
      <c r="M1506" s="79"/>
      <c r="N1506" s="79"/>
      <c r="O1506" s="79"/>
      <c r="P1506" s="79"/>
      <c r="Q1506" s="79"/>
      <c r="R1506" s="79"/>
      <c r="S1506" s="79"/>
      <c r="T1506" s="79"/>
      <c r="U1506" s="79"/>
      <c r="V1506" s="79"/>
      <c r="W1506" s="79"/>
      <c r="X1506" s="79"/>
      <c r="Y1506" s="79"/>
      <c r="Z1506" s="79"/>
      <c r="AA1506" s="261">
        <v>8261.84</v>
      </c>
      <c r="AB1506" s="175"/>
      <c r="AC1506" s="136">
        <v>1</v>
      </c>
      <c r="AD1506" s="137">
        <v>8110</v>
      </c>
      <c r="AE1506" s="136" t="s">
        <v>1386</v>
      </c>
      <c r="AF1506" s="126"/>
      <c r="AG1506" s="126"/>
    </row>
    <row r="1507" spans="1:33" s="52" customFormat="1" x14ac:dyDescent="0.25">
      <c r="A1507" s="514"/>
      <c r="B1507" s="511"/>
      <c r="C1507" s="517"/>
      <c r="D1507" s="577"/>
      <c r="E1507" s="80"/>
      <c r="F1507" s="132" t="s">
        <v>308</v>
      </c>
      <c r="G1507" s="79"/>
      <c r="H1507" s="79"/>
      <c r="I1507" s="79"/>
      <c r="J1507" s="79">
        <v>82578.44</v>
      </c>
      <c r="K1507" s="79"/>
      <c r="L1507" s="79"/>
      <c r="M1507" s="79"/>
      <c r="N1507" s="79"/>
      <c r="O1507" s="79"/>
      <c r="P1507" s="79"/>
      <c r="Q1507" s="79"/>
      <c r="R1507" s="79"/>
      <c r="S1507" s="79"/>
      <c r="T1507" s="79"/>
      <c r="U1507" s="79"/>
      <c r="V1507" s="79"/>
      <c r="W1507" s="79"/>
      <c r="X1507" s="79"/>
      <c r="Y1507" s="79"/>
      <c r="Z1507" s="79"/>
      <c r="AA1507" s="261">
        <v>82578.44</v>
      </c>
      <c r="AB1507" s="175"/>
      <c r="AC1507" s="136">
        <v>1</v>
      </c>
      <c r="AD1507" s="137">
        <v>13600</v>
      </c>
      <c r="AE1507" s="136" t="s">
        <v>1387</v>
      </c>
      <c r="AF1507" s="126"/>
      <c r="AG1507" s="126"/>
    </row>
    <row r="1508" spans="1:33" s="52" customFormat="1" x14ac:dyDescent="0.25">
      <c r="A1508" s="514"/>
      <c r="B1508" s="511"/>
      <c r="C1508" s="517"/>
      <c r="D1508" s="577"/>
      <c r="E1508" s="80"/>
      <c r="F1508" s="132" t="s">
        <v>43</v>
      </c>
      <c r="G1508" s="79"/>
      <c r="H1508" s="79"/>
      <c r="I1508" s="79"/>
      <c r="J1508" s="79">
        <v>115609.81</v>
      </c>
      <c r="K1508" s="79"/>
      <c r="L1508" s="79"/>
      <c r="M1508" s="79"/>
      <c r="N1508" s="79"/>
      <c r="O1508" s="79"/>
      <c r="P1508" s="79"/>
      <c r="Q1508" s="79"/>
      <c r="R1508" s="79"/>
      <c r="S1508" s="79"/>
      <c r="T1508" s="79"/>
      <c r="U1508" s="79"/>
      <c r="V1508" s="79"/>
      <c r="W1508" s="79"/>
      <c r="X1508" s="79"/>
      <c r="Y1508" s="79"/>
      <c r="Z1508" s="79"/>
      <c r="AA1508" s="261">
        <v>115609.81</v>
      </c>
      <c r="AB1508" s="175"/>
      <c r="AC1508" s="136">
        <v>2</v>
      </c>
      <c r="AD1508" s="137">
        <v>115609</v>
      </c>
      <c r="AE1508" s="136" t="s">
        <v>1388</v>
      </c>
      <c r="AF1508" s="126"/>
      <c r="AG1508" s="126"/>
    </row>
    <row r="1509" spans="1:33" s="52" customFormat="1" x14ac:dyDescent="0.25">
      <c r="A1509" s="514"/>
      <c r="B1509" s="511"/>
      <c r="C1509" s="517"/>
      <c r="D1509" s="577"/>
      <c r="E1509" s="81">
        <v>1392145.1309999998</v>
      </c>
      <c r="F1509" s="132" t="s">
        <v>310</v>
      </c>
      <c r="G1509" s="79"/>
      <c r="H1509" s="79"/>
      <c r="I1509" s="79"/>
      <c r="J1509" s="79">
        <v>82578.44</v>
      </c>
      <c r="K1509" s="79"/>
      <c r="L1509" s="79"/>
      <c r="M1509" s="79"/>
      <c r="N1509" s="79"/>
      <c r="O1509" s="79"/>
      <c r="P1509" s="79"/>
      <c r="Q1509" s="79"/>
      <c r="R1509" s="79"/>
      <c r="S1509" s="79"/>
      <c r="T1509" s="79"/>
      <c r="U1509" s="79"/>
      <c r="V1509" s="79"/>
      <c r="W1509" s="79"/>
      <c r="X1509" s="79"/>
      <c r="Y1509" s="79"/>
      <c r="Z1509" s="79"/>
      <c r="AA1509" s="261">
        <v>82578.44</v>
      </c>
      <c r="AB1509" s="175"/>
      <c r="AC1509" s="136"/>
      <c r="AD1509" s="137"/>
      <c r="AE1509" s="136" t="s">
        <v>1389</v>
      </c>
      <c r="AF1509" s="126"/>
      <c r="AG1509" s="126"/>
    </row>
    <row r="1510" spans="1:33" s="52" customFormat="1" x14ac:dyDescent="0.25">
      <c r="A1510" s="514"/>
      <c r="B1510" s="511"/>
      <c r="C1510" s="517"/>
      <c r="D1510" s="577"/>
      <c r="E1510" s="80"/>
      <c r="F1510" s="132" t="s">
        <v>231</v>
      </c>
      <c r="G1510" s="79"/>
      <c r="H1510" s="79"/>
      <c r="I1510" s="79"/>
      <c r="J1510" s="79">
        <v>165153.88</v>
      </c>
      <c r="K1510" s="79"/>
      <c r="L1510" s="79"/>
      <c r="M1510" s="79"/>
      <c r="N1510" s="79"/>
      <c r="O1510" s="79"/>
      <c r="P1510" s="79"/>
      <c r="Q1510" s="79"/>
      <c r="R1510" s="79"/>
      <c r="S1510" s="79"/>
      <c r="T1510" s="79"/>
      <c r="U1510" s="79"/>
      <c r="V1510" s="79"/>
      <c r="W1510" s="79"/>
      <c r="X1510" s="79"/>
      <c r="Y1510" s="79"/>
      <c r="Z1510" s="79"/>
      <c r="AA1510" s="261">
        <v>165153.88</v>
      </c>
      <c r="AB1510" s="175"/>
      <c r="AC1510" s="136"/>
      <c r="AD1510" s="137"/>
      <c r="AE1510" s="136" t="s">
        <v>1390</v>
      </c>
      <c r="AF1510" s="126"/>
      <c r="AG1510" s="126"/>
    </row>
    <row r="1511" spans="1:33" s="52" customFormat="1" x14ac:dyDescent="0.25">
      <c r="A1511" s="514"/>
      <c r="B1511" s="511"/>
      <c r="C1511" s="517"/>
      <c r="D1511" s="577"/>
      <c r="E1511" s="80"/>
      <c r="F1511" s="132" t="s">
        <v>468</v>
      </c>
      <c r="G1511" s="79"/>
      <c r="H1511" s="79"/>
      <c r="I1511" s="79"/>
      <c r="J1511" s="79">
        <v>792738.64</v>
      </c>
      <c r="K1511" s="79"/>
      <c r="L1511" s="79"/>
      <c r="M1511" s="79"/>
      <c r="N1511" s="79"/>
      <c r="O1511" s="79"/>
      <c r="P1511" s="79"/>
      <c r="Q1511" s="79"/>
      <c r="R1511" s="79"/>
      <c r="S1511" s="79"/>
      <c r="T1511" s="79"/>
      <c r="U1511" s="79"/>
      <c r="V1511" s="79"/>
      <c r="W1511" s="79"/>
      <c r="X1511" s="79"/>
      <c r="Y1511" s="79"/>
      <c r="Z1511" s="79"/>
      <c r="AA1511" s="261">
        <v>792738.64</v>
      </c>
      <c r="AB1511" s="175"/>
      <c r="AC1511" s="136">
        <v>8</v>
      </c>
      <c r="AD1511" s="137">
        <v>792432</v>
      </c>
      <c r="AE1511" s="136" t="s">
        <v>1391</v>
      </c>
      <c r="AF1511" s="126"/>
      <c r="AG1511" s="126"/>
    </row>
    <row r="1512" spans="1:33" s="52" customFormat="1" x14ac:dyDescent="0.25">
      <c r="A1512" s="514"/>
      <c r="B1512" s="511"/>
      <c r="C1512" s="517"/>
      <c r="D1512" s="577"/>
      <c r="E1512" s="80"/>
      <c r="F1512" s="132" t="s">
        <v>465</v>
      </c>
      <c r="G1512" s="79"/>
      <c r="H1512" s="79"/>
      <c r="I1512" s="79"/>
      <c r="J1512" s="79">
        <v>82576.94</v>
      </c>
      <c r="K1512" s="79"/>
      <c r="L1512" s="79"/>
      <c r="M1512" s="79"/>
      <c r="N1512" s="79"/>
      <c r="O1512" s="79"/>
      <c r="P1512" s="79"/>
      <c r="Q1512" s="79"/>
      <c r="R1512" s="79"/>
      <c r="S1512" s="79"/>
      <c r="T1512" s="79"/>
      <c r="U1512" s="79"/>
      <c r="V1512" s="79"/>
      <c r="W1512" s="79"/>
      <c r="X1512" s="79"/>
      <c r="Y1512" s="79"/>
      <c r="Z1512" s="79"/>
      <c r="AA1512" s="261">
        <v>82576.94</v>
      </c>
      <c r="AB1512" s="175"/>
      <c r="AC1512" s="136">
        <v>1</v>
      </c>
      <c r="AD1512" s="137">
        <v>76095</v>
      </c>
      <c r="AE1512" s="136"/>
      <c r="AF1512" s="126"/>
      <c r="AG1512" s="126"/>
    </row>
    <row r="1513" spans="1:33" s="52" customFormat="1" x14ac:dyDescent="0.25">
      <c r="A1513" s="515"/>
      <c r="B1513" s="512"/>
      <c r="C1513" s="518"/>
      <c r="D1513" s="578"/>
      <c r="E1513" s="78"/>
      <c r="F1513" s="132" t="s">
        <v>470</v>
      </c>
      <c r="G1513" s="79"/>
      <c r="H1513" s="79"/>
      <c r="I1513" s="79"/>
      <c r="J1513" s="79">
        <v>62647.11</v>
      </c>
      <c r="K1513" s="79"/>
      <c r="L1513" s="79"/>
      <c r="M1513" s="79"/>
      <c r="N1513" s="79"/>
      <c r="O1513" s="79"/>
      <c r="P1513" s="79"/>
      <c r="Q1513" s="79"/>
      <c r="R1513" s="79"/>
      <c r="S1513" s="79"/>
      <c r="T1513" s="79"/>
      <c r="U1513" s="79"/>
      <c r="V1513" s="79"/>
      <c r="W1513" s="79"/>
      <c r="X1513" s="79"/>
      <c r="Y1513" s="79"/>
      <c r="Z1513" s="79"/>
      <c r="AA1513" s="261">
        <v>62647.11</v>
      </c>
      <c r="AB1513" s="175"/>
      <c r="AC1513" s="136">
        <v>1</v>
      </c>
      <c r="AD1513" s="137">
        <v>29986</v>
      </c>
      <c r="AE1513" s="136"/>
      <c r="AF1513" s="126"/>
      <c r="AG1513" s="126"/>
    </row>
    <row r="1514" spans="1:33" s="52" customFormat="1" x14ac:dyDescent="0.25">
      <c r="A1514" s="181"/>
      <c r="B1514" s="182" t="s">
        <v>16</v>
      </c>
      <c r="C1514" s="183"/>
      <c r="D1514" s="82"/>
      <c r="E1514" s="82"/>
      <c r="F1514" s="184"/>
      <c r="G1514" s="143"/>
      <c r="H1514" s="143"/>
      <c r="I1514" s="143"/>
      <c r="J1514" s="143"/>
      <c r="K1514" s="143"/>
      <c r="L1514" s="143"/>
      <c r="M1514" s="143"/>
      <c r="N1514" s="143"/>
      <c r="O1514" s="143"/>
      <c r="P1514" s="143"/>
      <c r="Q1514" s="143"/>
      <c r="R1514" s="143"/>
      <c r="S1514" s="143"/>
      <c r="T1514" s="143"/>
      <c r="U1514" s="143"/>
      <c r="V1514" s="143"/>
      <c r="W1514" s="143"/>
      <c r="X1514" s="143"/>
      <c r="Y1514" s="143"/>
      <c r="Z1514" s="143"/>
      <c r="AA1514" s="144">
        <f>SUM(AA1506:AA1513)</f>
        <v>1392145.1</v>
      </c>
      <c r="AB1514" s="145">
        <f>AA1514/E1509</f>
        <v>0.99999997773220695</v>
      </c>
      <c r="AC1514" s="136"/>
      <c r="AD1514" s="137"/>
      <c r="AE1514" s="136"/>
      <c r="AF1514" s="126"/>
      <c r="AG1514" s="126"/>
    </row>
    <row r="1515" spans="1:33" s="52" customFormat="1" x14ac:dyDescent="0.25">
      <c r="A1515" s="513">
        <v>171</v>
      </c>
      <c r="B1515" s="510" t="s">
        <v>579</v>
      </c>
      <c r="C1515" s="516" t="s">
        <v>580</v>
      </c>
      <c r="D1515" s="522" t="s">
        <v>997</v>
      </c>
      <c r="E1515" s="519">
        <v>2080087.31</v>
      </c>
      <c r="F1515" s="132" t="s">
        <v>391</v>
      </c>
      <c r="G1515" s="79"/>
      <c r="H1515" s="79"/>
      <c r="I1515" s="79"/>
      <c r="J1515" s="79"/>
      <c r="K1515" s="79"/>
      <c r="L1515" s="79">
        <v>588257</v>
      </c>
      <c r="M1515" s="79"/>
      <c r="N1515" s="79"/>
      <c r="O1515" s="79"/>
      <c r="P1515" s="79"/>
      <c r="Q1515" s="79"/>
      <c r="R1515" s="79"/>
      <c r="S1515" s="79"/>
      <c r="T1515" s="79"/>
      <c r="U1515" s="79"/>
      <c r="V1515" s="79"/>
      <c r="W1515" s="79"/>
      <c r="X1515" s="79"/>
      <c r="Y1515" s="79"/>
      <c r="Z1515" s="79"/>
      <c r="AA1515" s="261">
        <v>588257</v>
      </c>
      <c r="AB1515" s="175"/>
      <c r="AC1515" s="136">
        <v>4</v>
      </c>
      <c r="AD1515" s="137">
        <v>529503</v>
      </c>
      <c r="AE1515" s="136" t="s">
        <v>1563</v>
      </c>
      <c r="AF1515" s="126"/>
      <c r="AG1515" s="126"/>
    </row>
    <row r="1516" spans="1:33" s="52" customFormat="1" x14ac:dyDescent="0.25">
      <c r="A1516" s="514"/>
      <c r="B1516" s="511"/>
      <c r="C1516" s="517"/>
      <c r="D1516" s="517"/>
      <c r="E1516" s="520"/>
      <c r="F1516" s="132" t="s">
        <v>578</v>
      </c>
      <c r="G1516" s="79"/>
      <c r="H1516" s="79"/>
      <c r="I1516" s="79"/>
      <c r="J1516" s="79"/>
      <c r="K1516" s="79"/>
      <c r="L1516" s="79">
        <v>200000</v>
      </c>
      <c r="M1516" s="79"/>
      <c r="N1516" s="79"/>
      <c r="O1516" s="79"/>
      <c r="P1516" s="79"/>
      <c r="Q1516" s="79"/>
      <c r="R1516" s="79"/>
      <c r="S1516" s="79"/>
      <c r="T1516" s="79"/>
      <c r="U1516" s="79"/>
      <c r="V1516" s="79"/>
      <c r="W1516" s="79"/>
      <c r="X1516" s="79"/>
      <c r="Y1516" s="79"/>
      <c r="Z1516" s="79"/>
      <c r="AA1516" s="261">
        <v>200000</v>
      </c>
      <c r="AB1516" s="175"/>
      <c r="AC1516" s="136">
        <v>4</v>
      </c>
      <c r="AD1516" s="137">
        <v>200000</v>
      </c>
      <c r="AE1516" s="136" t="s">
        <v>1564</v>
      </c>
      <c r="AF1516" s="126"/>
      <c r="AG1516" s="126"/>
    </row>
    <row r="1517" spans="1:33" s="52" customFormat="1" x14ac:dyDescent="0.25">
      <c r="A1517" s="514"/>
      <c r="B1517" s="511"/>
      <c r="C1517" s="517"/>
      <c r="D1517" s="517"/>
      <c r="E1517" s="520"/>
      <c r="F1517" s="132" t="s">
        <v>387</v>
      </c>
      <c r="G1517" s="79"/>
      <c r="H1517" s="79"/>
      <c r="I1517" s="79"/>
      <c r="J1517" s="79"/>
      <c r="K1517" s="79"/>
      <c r="L1517" s="79">
        <v>231830</v>
      </c>
      <c r="M1517" s="79"/>
      <c r="N1517" s="79"/>
      <c r="O1517" s="79"/>
      <c r="P1517" s="79"/>
      <c r="Q1517" s="79"/>
      <c r="R1517" s="79"/>
      <c r="S1517" s="79"/>
      <c r="T1517" s="79"/>
      <c r="U1517" s="79"/>
      <c r="V1517" s="79"/>
      <c r="W1517" s="79"/>
      <c r="X1517" s="79"/>
      <c r="Y1517" s="79"/>
      <c r="Z1517" s="79"/>
      <c r="AA1517" s="261">
        <v>231830</v>
      </c>
      <c r="AB1517" s="175"/>
      <c r="AC1517" s="136">
        <v>1</v>
      </c>
      <c r="AD1517" s="137">
        <v>76266</v>
      </c>
      <c r="AE1517" s="136" t="s">
        <v>1565</v>
      </c>
      <c r="AF1517" s="126"/>
      <c r="AG1517" s="126"/>
    </row>
    <row r="1518" spans="1:33" s="52" customFormat="1" x14ac:dyDescent="0.25">
      <c r="A1518" s="514"/>
      <c r="B1518" s="511"/>
      <c r="C1518" s="517"/>
      <c r="D1518" s="517"/>
      <c r="E1518" s="520"/>
      <c r="F1518" s="132" t="s">
        <v>390</v>
      </c>
      <c r="G1518" s="79"/>
      <c r="H1518" s="79"/>
      <c r="I1518" s="79"/>
      <c r="J1518" s="79"/>
      <c r="K1518" s="79"/>
      <c r="L1518" s="79">
        <v>900000</v>
      </c>
      <c r="M1518" s="79"/>
      <c r="N1518" s="79"/>
      <c r="O1518" s="79"/>
      <c r="P1518" s="79"/>
      <c r="Q1518" s="79"/>
      <c r="R1518" s="79"/>
      <c r="S1518" s="79"/>
      <c r="T1518" s="79"/>
      <c r="U1518" s="79"/>
      <c r="V1518" s="79"/>
      <c r="W1518" s="79"/>
      <c r="X1518" s="79"/>
      <c r="Y1518" s="79"/>
      <c r="Z1518" s="79"/>
      <c r="AA1518" s="261">
        <v>900000</v>
      </c>
      <c r="AB1518" s="175"/>
      <c r="AC1518" s="136"/>
      <c r="AD1518" s="137"/>
      <c r="AE1518" s="136" t="s">
        <v>1271</v>
      </c>
      <c r="AF1518" s="126"/>
      <c r="AG1518" s="126"/>
    </row>
    <row r="1519" spans="1:33" s="52" customFormat="1" x14ac:dyDescent="0.25">
      <c r="A1519" s="514"/>
      <c r="B1519" s="511"/>
      <c r="C1519" s="517"/>
      <c r="D1519" s="517"/>
      <c r="E1519" s="520"/>
      <c r="F1519" s="132" t="s">
        <v>581</v>
      </c>
      <c r="G1519" s="79"/>
      <c r="H1519" s="79"/>
      <c r="I1519" s="79"/>
      <c r="J1519" s="79"/>
      <c r="K1519" s="79"/>
      <c r="L1519" s="79">
        <v>100000</v>
      </c>
      <c r="M1519" s="79"/>
      <c r="N1519" s="79"/>
      <c r="O1519" s="79"/>
      <c r="P1519" s="79"/>
      <c r="Q1519" s="79"/>
      <c r="R1519" s="79"/>
      <c r="S1519" s="79"/>
      <c r="T1519" s="79"/>
      <c r="U1519" s="79"/>
      <c r="V1519" s="79"/>
      <c r="W1519" s="79"/>
      <c r="X1519" s="79"/>
      <c r="Y1519" s="79"/>
      <c r="Z1519" s="79"/>
      <c r="AA1519" s="261">
        <v>100000</v>
      </c>
      <c r="AB1519" s="175"/>
      <c r="AC1519" s="136"/>
      <c r="AD1519" s="137"/>
      <c r="AE1519" s="136" t="s">
        <v>1110</v>
      </c>
      <c r="AF1519" s="126"/>
      <c r="AG1519" s="126"/>
    </row>
    <row r="1520" spans="1:33" s="52" customFormat="1" x14ac:dyDescent="0.25">
      <c r="A1520" s="515"/>
      <c r="B1520" s="512"/>
      <c r="C1520" s="518"/>
      <c r="D1520" s="518"/>
      <c r="E1520" s="521"/>
      <c r="F1520" s="132" t="s">
        <v>538</v>
      </c>
      <c r="G1520" s="79"/>
      <c r="H1520" s="79"/>
      <c r="I1520" s="79"/>
      <c r="J1520" s="79"/>
      <c r="K1520" s="79"/>
      <c r="L1520" s="79">
        <v>60000</v>
      </c>
      <c r="M1520" s="79"/>
      <c r="N1520" s="79"/>
      <c r="O1520" s="79"/>
      <c r="P1520" s="79"/>
      <c r="Q1520" s="79"/>
      <c r="R1520" s="79"/>
      <c r="S1520" s="79"/>
      <c r="T1520" s="79"/>
      <c r="U1520" s="79"/>
      <c r="V1520" s="79"/>
      <c r="W1520" s="79"/>
      <c r="X1520" s="79"/>
      <c r="Y1520" s="79"/>
      <c r="Z1520" s="79"/>
      <c r="AA1520" s="261">
        <v>60000</v>
      </c>
      <c r="AB1520" s="175"/>
      <c r="AC1520" s="136"/>
      <c r="AD1520" s="137"/>
      <c r="AE1520" s="136" t="s">
        <v>1271</v>
      </c>
      <c r="AF1520" s="126"/>
      <c r="AG1520" s="126"/>
    </row>
    <row r="1521" spans="1:33" s="52" customFormat="1" x14ac:dyDescent="0.25">
      <c r="A1521" s="181"/>
      <c r="B1521" s="182" t="s">
        <v>16</v>
      </c>
      <c r="C1521" s="183"/>
      <c r="D1521" s="82"/>
      <c r="E1521" s="82"/>
      <c r="F1521" s="184"/>
      <c r="G1521" s="143"/>
      <c r="H1521" s="143"/>
      <c r="I1521" s="143"/>
      <c r="J1521" s="143"/>
      <c r="K1521" s="143"/>
      <c r="L1521" s="143"/>
      <c r="M1521" s="143"/>
      <c r="N1521" s="143"/>
      <c r="O1521" s="143"/>
      <c r="P1521" s="143"/>
      <c r="Q1521" s="143"/>
      <c r="R1521" s="143"/>
      <c r="S1521" s="143"/>
      <c r="T1521" s="143"/>
      <c r="U1521" s="143"/>
      <c r="V1521" s="143"/>
      <c r="W1521" s="143"/>
      <c r="X1521" s="143"/>
      <c r="Y1521" s="143"/>
      <c r="Z1521" s="143"/>
      <c r="AA1521" s="144">
        <f>SUM(AA1515:AA1520)</f>
        <v>2080087</v>
      </c>
      <c r="AB1521" s="145">
        <f>AA1521/E1515</f>
        <v>0.9999998509677942</v>
      </c>
      <c r="AC1521" s="136"/>
      <c r="AD1521" s="137"/>
      <c r="AE1521" s="136"/>
      <c r="AF1521" s="126"/>
      <c r="AG1521" s="126"/>
    </row>
    <row r="1522" spans="1:33" s="52" customFormat="1" x14ac:dyDescent="0.25">
      <c r="A1522" s="513">
        <v>172</v>
      </c>
      <c r="B1522" s="510" t="s">
        <v>583</v>
      </c>
      <c r="C1522" s="516" t="s">
        <v>584</v>
      </c>
      <c r="D1522" s="522" t="s">
        <v>998</v>
      </c>
      <c r="E1522" s="519">
        <v>2908276.31</v>
      </c>
      <c r="F1522" s="132" t="s">
        <v>535</v>
      </c>
      <c r="G1522" s="79"/>
      <c r="H1522" s="79"/>
      <c r="I1522" s="79"/>
      <c r="J1522" s="79"/>
      <c r="K1522" s="79"/>
      <c r="L1522" s="79"/>
      <c r="M1522" s="79"/>
      <c r="N1522" s="79"/>
      <c r="O1522" s="79"/>
      <c r="P1522" s="79"/>
      <c r="Q1522" s="79"/>
      <c r="R1522" s="79"/>
      <c r="S1522" s="79">
        <v>98392</v>
      </c>
      <c r="T1522" s="79"/>
      <c r="U1522" s="79"/>
      <c r="V1522" s="79"/>
      <c r="W1522" s="79"/>
      <c r="X1522" s="79"/>
      <c r="Y1522" s="79"/>
      <c r="Z1522" s="79"/>
      <c r="AA1522" s="261">
        <v>98392</v>
      </c>
      <c r="AB1522" s="175"/>
      <c r="AC1522" s="136"/>
      <c r="AD1522" s="137"/>
      <c r="AE1522" s="136"/>
      <c r="AF1522" s="126"/>
      <c r="AG1522" s="126"/>
    </row>
    <row r="1523" spans="1:33" s="52" customFormat="1" x14ac:dyDescent="0.25">
      <c r="A1523" s="514"/>
      <c r="B1523" s="511"/>
      <c r="C1523" s="517"/>
      <c r="D1523" s="517"/>
      <c r="E1523" s="520"/>
      <c r="F1523" s="132" t="s">
        <v>529</v>
      </c>
      <c r="G1523" s="79"/>
      <c r="H1523" s="79"/>
      <c r="I1523" s="79"/>
      <c r="J1523" s="79"/>
      <c r="K1523" s="79"/>
      <c r="L1523" s="79"/>
      <c r="M1523" s="79"/>
      <c r="N1523" s="79"/>
      <c r="O1523" s="79"/>
      <c r="P1523" s="79"/>
      <c r="Q1523" s="79"/>
      <c r="R1523" s="79"/>
      <c r="S1523" s="79">
        <v>598588</v>
      </c>
      <c r="T1523" s="79"/>
      <c r="U1523" s="79"/>
      <c r="V1523" s="79"/>
      <c r="W1523" s="79"/>
      <c r="X1523" s="79"/>
      <c r="Y1523" s="79"/>
      <c r="Z1523" s="79"/>
      <c r="AA1523" s="261">
        <v>598588</v>
      </c>
      <c r="AB1523" s="175"/>
      <c r="AC1523" s="136"/>
      <c r="AD1523" s="137"/>
      <c r="AE1523" s="136"/>
      <c r="AF1523" s="126"/>
      <c r="AG1523" s="126"/>
    </row>
    <row r="1524" spans="1:33" s="52" customFormat="1" x14ac:dyDescent="0.25">
      <c r="A1524" s="514"/>
      <c r="B1524" s="511"/>
      <c r="C1524" s="517"/>
      <c r="D1524" s="517"/>
      <c r="E1524" s="520"/>
      <c r="F1524" s="132" t="s">
        <v>582</v>
      </c>
      <c r="G1524" s="79"/>
      <c r="H1524" s="79"/>
      <c r="I1524" s="79"/>
      <c r="J1524" s="79"/>
      <c r="K1524" s="79"/>
      <c r="L1524" s="79">
        <v>225000</v>
      </c>
      <c r="M1524" s="79"/>
      <c r="N1524" s="79"/>
      <c r="O1524" s="79"/>
      <c r="P1524" s="79"/>
      <c r="Q1524" s="79"/>
      <c r="R1524" s="79"/>
      <c r="S1524" s="79"/>
      <c r="T1524" s="79"/>
      <c r="U1524" s="79"/>
      <c r="V1524" s="79"/>
      <c r="W1524" s="79"/>
      <c r="X1524" s="79"/>
      <c r="Y1524" s="79"/>
      <c r="Z1524" s="79"/>
      <c r="AA1524" s="261">
        <v>225000</v>
      </c>
      <c r="AB1524" s="175"/>
      <c r="AC1524" s="136"/>
      <c r="AD1524" s="137"/>
      <c r="AE1524" s="136" t="s">
        <v>1271</v>
      </c>
      <c r="AF1524" s="126"/>
      <c r="AG1524" s="126"/>
    </row>
    <row r="1525" spans="1:33" s="52" customFormat="1" x14ac:dyDescent="0.25">
      <c r="A1525" s="514"/>
      <c r="B1525" s="511"/>
      <c r="C1525" s="517"/>
      <c r="D1525" s="517"/>
      <c r="E1525" s="520"/>
      <c r="F1525" s="132" t="s">
        <v>585</v>
      </c>
      <c r="G1525" s="79"/>
      <c r="H1525" s="79"/>
      <c r="I1525" s="79"/>
      <c r="J1525" s="79"/>
      <c r="K1525" s="79"/>
      <c r="L1525" s="79">
        <v>340000</v>
      </c>
      <c r="M1525" s="79"/>
      <c r="N1525" s="79"/>
      <c r="O1525" s="79"/>
      <c r="P1525" s="79"/>
      <c r="Q1525" s="79"/>
      <c r="R1525" s="79"/>
      <c r="S1525" s="79"/>
      <c r="T1525" s="79"/>
      <c r="U1525" s="79"/>
      <c r="V1525" s="79"/>
      <c r="W1525" s="79"/>
      <c r="X1525" s="79"/>
      <c r="Y1525" s="79"/>
      <c r="Z1525" s="79"/>
      <c r="AA1525" s="261">
        <v>340000</v>
      </c>
      <c r="AB1525" s="175"/>
      <c r="AC1525" s="136"/>
      <c r="AD1525" s="137"/>
      <c r="AE1525" s="136" t="s">
        <v>1271</v>
      </c>
      <c r="AF1525" s="126"/>
      <c r="AG1525" s="126"/>
    </row>
    <row r="1526" spans="1:33" s="52" customFormat="1" x14ac:dyDescent="0.25">
      <c r="A1526" s="514"/>
      <c r="B1526" s="511"/>
      <c r="C1526" s="517"/>
      <c r="D1526" s="517"/>
      <c r="E1526" s="520"/>
      <c r="F1526" s="132" t="s">
        <v>586</v>
      </c>
      <c r="G1526" s="79"/>
      <c r="H1526" s="79"/>
      <c r="I1526" s="79"/>
      <c r="J1526" s="79"/>
      <c r="K1526" s="79"/>
      <c r="L1526" s="79">
        <v>200000</v>
      </c>
      <c r="M1526" s="79"/>
      <c r="N1526" s="79"/>
      <c r="O1526" s="79"/>
      <c r="P1526" s="79"/>
      <c r="Q1526" s="79"/>
      <c r="R1526" s="79"/>
      <c r="S1526" s="79"/>
      <c r="T1526" s="79"/>
      <c r="U1526" s="79"/>
      <c r="V1526" s="79"/>
      <c r="W1526" s="79"/>
      <c r="X1526" s="79"/>
      <c r="Y1526" s="79"/>
      <c r="Z1526" s="79"/>
      <c r="AA1526" s="261">
        <v>200000</v>
      </c>
      <c r="AB1526" s="175"/>
      <c r="AC1526" s="136"/>
      <c r="AD1526" s="137"/>
      <c r="AE1526" s="136" t="s">
        <v>1271</v>
      </c>
      <c r="AF1526" s="126"/>
      <c r="AG1526" s="126"/>
    </row>
    <row r="1527" spans="1:33" s="52" customFormat="1" x14ac:dyDescent="0.25">
      <c r="A1527" s="514"/>
      <c r="B1527" s="511"/>
      <c r="C1527" s="517"/>
      <c r="D1527" s="517"/>
      <c r="E1527" s="520"/>
      <c r="F1527" s="132" t="s">
        <v>538</v>
      </c>
      <c r="G1527" s="79"/>
      <c r="H1527" s="79"/>
      <c r="I1527" s="79"/>
      <c r="J1527" s="79"/>
      <c r="K1527" s="79"/>
      <c r="L1527" s="79">
        <v>1380000</v>
      </c>
      <c r="M1527" s="79"/>
      <c r="N1527" s="79"/>
      <c r="O1527" s="79"/>
      <c r="P1527" s="79"/>
      <c r="Q1527" s="79"/>
      <c r="R1527" s="79"/>
      <c r="S1527" s="79"/>
      <c r="T1527" s="79"/>
      <c r="U1527" s="79"/>
      <c r="V1527" s="79"/>
      <c r="W1527" s="79"/>
      <c r="X1527" s="79"/>
      <c r="Y1527" s="79"/>
      <c r="Z1527" s="79"/>
      <c r="AA1527" s="261">
        <v>1380000</v>
      </c>
      <c r="AB1527" s="175"/>
      <c r="AC1527" s="136"/>
      <c r="AD1527" s="137"/>
      <c r="AE1527" s="136" t="s">
        <v>1271</v>
      </c>
      <c r="AF1527" s="126"/>
      <c r="AG1527" s="126"/>
    </row>
    <row r="1528" spans="1:33" s="52" customFormat="1" x14ac:dyDescent="0.25">
      <c r="A1528" s="515"/>
      <c r="B1528" s="512"/>
      <c r="C1528" s="518"/>
      <c r="D1528" s="518"/>
      <c r="E1528" s="521"/>
      <c r="F1528" s="132" t="s">
        <v>537</v>
      </c>
      <c r="G1528" s="79"/>
      <c r="H1528" s="79"/>
      <c r="I1528" s="79"/>
      <c r="J1528" s="79"/>
      <c r="K1528" s="79"/>
      <c r="L1528" s="79"/>
      <c r="M1528" s="79"/>
      <c r="N1528" s="79"/>
      <c r="O1528" s="79"/>
      <c r="P1528" s="79"/>
      <c r="Q1528" s="79"/>
      <c r="R1528" s="79"/>
      <c r="S1528" s="79">
        <v>66296</v>
      </c>
      <c r="T1528" s="79"/>
      <c r="U1528" s="79"/>
      <c r="V1528" s="79"/>
      <c r="W1528" s="79"/>
      <c r="X1528" s="79"/>
      <c r="Y1528" s="79"/>
      <c r="Z1528" s="79"/>
      <c r="AA1528" s="261">
        <v>66296</v>
      </c>
      <c r="AB1528" s="175"/>
      <c r="AC1528" s="136"/>
      <c r="AD1528" s="137"/>
      <c r="AE1528" s="136"/>
      <c r="AF1528" s="126"/>
      <c r="AG1528" s="126"/>
    </row>
    <row r="1529" spans="1:33" s="52" customFormat="1" x14ac:dyDescent="0.25">
      <c r="A1529" s="181"/>
      <c r="B1529" s="182" t="s">
        <v>16</v>
      </c>
      <c r="C1529" s="183"/>
      <c r="D1529" s="82"/>
      <c r="E1529" s="82"/>
      <c r="F1529" s="184"/>
      <c r="G1529" s="143"/>
      <c r="H1529" s="143"/>
      <c r="I1529" s="143"/>
      <c r="J1529" s="143"/>
      <c r="K1529" s="143"/>
      <c r="L1529" s="143"/>
      <c r="M1529" s="143"/>
      <c r="N1529" s="143"/>
      <c r="O1529" s="143"/>
      <c r="P1529" s="143"/>
      <c r="Q1529" s="143"/>
      <c r="R1529" s="143"/>
      <c r="S1529" s="143"/>
      <c r="T1529" s="143"/>
      <c r="U1529" s="143"/>
      <c r="V1529" s="143"/>
      <c r="W1529" s="143"/>
      <c r="X1529" s="143"/>
      <c r="Y1529" s="143"/>
      <c r="Z1529" s="143"/>
      <c r="AA1529" s="144">
        <f>SUM(AA1522:AA1528)</f>
        <v>2908276</v>
      </c>
      <c r="AB1529" s="145">
        <f>AA1529/E1522</f>
        <v>0.99999989340765216</v>
      </c>
      <c r="AC1529" s="136"/>
      <c r="AD1529" s="137"/>
      <c r="AE1529" s="136"/>
      <c r="AF1529" s="126"/>
      <c r="AG1529" s="126"/>
    </row>
    <row r="1530" spans="1:33" s="52" customFormat="1" x14ac:dyDescent="0.25">
      <c r="A1530" s="513">
        <v>173</v>
      </c>
      <c r="B1530" s="510" t="s">
        <v>587</v>
      </c>
      <c r="C1530" s="516" t="s">
        <v>588</v>
      </c>
      <c r="D1530" s="522" t="s">
        <v>999</v>
      </c>
      <c r="E1530" s="519">
        <v>2628949.31</v>
      </c>
      <c r="F1530" s="132" t="s">
        <v>391</v>
      </c>
      <c r="G1530" s="79"/>
      <c r="H1530" s="79"/>
      <c r="I1530" s="79"/>
      <c r="J1530" s="79"/>
      <c r="K1530" s="79"/>
      <c r="L1530" s="79"/>
      <c r="M1530" s="79"/>
      <c r="N1530" s="79"/>
      <c r="O1530" s="79"/>
      <c r="P1530" s="79">
        <v>402229</v>
      </c>
      <c r="Q1530" s="79"/>
      <c r="R1530" s="79"/>
      <c r="S1530" s="79"/>
      <c r="T1530" s="79"/>
      <c r="U1530" s="79"/>
      <c r="V1530" s="79"/>
      <c r="W1530" s="79"/>
      <c r="X1530" s="79"/>
      <c r="Y1530" s="79"/>
      <c r="Z1530" s="79"/>
      <c r="AA1530" s="261">
        <v>402229</v>
      </c>
      <c r="AB1530" s="175"/>
      <c r="AC1530" s="136"/>
      <c r="AD1530" s="137"/>
      <c r="AE1530" s="136"/>
      <c r="AF1530" s="126"/>
      <c r="AG1530" s="126"/>
    </row>
    <row r="1531" spans="1:33" s="52" customFormat="1" x14ac:dyDescent="0.25">
      <c r="A1531" s="514"/>
      <c r="B1531" s="511"/>
      <c r="C1531" s="517"/>
      <c r="D1531" s="577"/>
      <c r="E1531" s="520"/>
      <c r="F1531" s="132" t="s">
        <v>151</v>
      </c>
      <c r="G1531" s="79"/>
      <c r="H1531" s="79"/>
      <c r="I1531" s="79"/>
      <c r="J1531" s="79">
        <v>250000</v>
      </c>
      <c r="K1531" s="79"/>
      <c r="L1531" s="79"/>
      <c r="M1531" s="79"/>
      <c r="N1531" s="79"/>
      <c r="O1531" s="79"/>
      <c r="P1531" s="79"/>
      <c r="Q1531" s="79"/>
      <c r="R1531" s="79"/>
      <c r="S1531" s="79">
        <v>150000</v>
      </c>
      <c r="T1531" s="79"/>
      <c r="U1531" s="79"/>
      <c r="V1531" s="79"/>
      <c r="W1531" s="79"/>
      <c r="X1531" s="79"/>
      <c r="Y1531" s="79"/>
      <c r="Z1531" s="79"/>
      <c r="AA1531" s="261">
        <v>250000</v>
      </c>
      <c r="AB1531" s="175"/>
      <c r="AC1531" s="136">
        <v>2</v>
      </c>
      <c r="AD1531" s="137">
        <v>100000</v>
      </c>
      <c r="AE1531" s="136"/>
      <c r="AF1531" s="126"/>
      <c r="AG1531" s="126"/>
    </row>
    <row r="1532" spans="1:33" s="52" customFormat="1" x14ac:dyDescent="0.25">
      <c r="A1532" s="514"/>
      <c r="B1532" s="511"/>
      <c r="C1532" s="517"/>
      <c r="D1532" s="577"/>
      <c r="E1532" s="520"/>
      <c r="F1532" s="132" t="s">
        <v>153</v>
      </c>
      <c r="G1532" s="79"/>
      <c r="H1532" s="79"/>
      <c r="I1532" s="79"/>
      <c r="J1532" s="79"/>
      <c r="K1532" s="79"/>
      <c r="L1532" s="79"/>
      <c r="M1532" s="79"/>
      <c r="N1532" s="79"/>
      <c r="O1532" s="79"/>
      <c r="P1532" s="79"/>
      <c r="Q1532" s="79"/>
      <c r="R1532" s="79"/>
      <c r="S1532" s="79">
        <v>688535</v>
      </c>
      <c r="T1532" s="79"/>
      <c r="U1532" s="79"/>
      <c r="V1532" s="79"/>
      <c r="W1532" s="79"/>
      <c r="X1532" s="79"/>
      <c r="Y1532" s="79"/>
      <c r="Z1532" s="79"/>
      <c r="AA1532" s="261">
        <v>688535</v>
      </c>
      <c r="AB1532" s="175"/>
      <c r="AC1532" s="136"/>
      <c r="AD1532" s="137"/>
      <c r="AE1532" s="136"/>
      <c r="AF1532" s="126"/>
      <c r="AG1532" s="126"/>
    </row>
    <row r="1533" spans="1:33" s="52" customFormat="1" x14ac:dyDescent="0.25">
      <c r="A1533" s="514"/>
      <c r="B1533" s="511"/>
      <c r="C1533" s="517"/>
      <c r="D1533" s="577"/>
      <c r="E1533" s="520"/>
      <c r="F1533" s="132" t="s">
        <v>154</v>
      </c>
      <c r="G1533" s="79"/>
      <c r="H1533" s="79"/>
      <c r="I1533" s="79"/>
      <c r="J1533" s="79">
        <v>1148185</v>
      </c>
      <c r="K1533" s="79"/>
      <c r="L1533" s="79"/>
      <c r="M1533" s="79"/>
      <c r="N1533" s="79"/>
      <c r="O1533" s="79"/>
      <c r="P1533" s="79"/>
      <c r="Q1533" s="79"/>
      <c r="R1533" s="79">
        <v>61493</v>
      </c>
      <c r="S1533" s="79"/>
      <c r="T1533" s="79"/>
      <c r="U1533" s="79"/>
      <c r="V1533" s="79"/>
      <c r="W1533" s="79"/>
      <c r="X1533" s="79"/>
      <c r="Y1533" s="79"/>
      <c r="Z1533" s="79"/>
      <c r="AA1533" s="261">
        <v>1148185</v>
      </c>
      <c r="AB1533" s="175"/>
      <c r="AC1533" s="136">
        <v>18</v>
      </c>
      <c r="AD1533" s="137">
        <v>1086692</v>
      </c>
      <c r="AE1533" s="136"/>
      <c r="AF1533" s="126"/>
      <c r="AG1533" s="126"/>
    </row>
    <row r="1534" spans="1:33" s="52" customFormat="1" x14ac:dyDescent="0.25">
      <c r="A1534" s="514"/>
      <c r="B1534" s="511"/>
      <c r="C1534" s="517"/>
      <c r="D1534" s="577"/>
      <c r="E1534" s="520"/>
      <c r="F1534" s="132" t="s">
        <v>155</v>
      </c>
      <c r="G1534" s="79"/>
      <c r="H1534" s="79"/>
      <c r="I1534" s="79"/>
      <c r="J1534" s="79"/>
      <c r="K1534" s="79"/>
      <c r="L1534" s="79"/>
      <c r="M1534" s="79"/>
      <c r="N1534" s="79"/>
      <c r="O1534" s="79"/>
      <c r="P1534" s="79">
        <v>100000</v>
      </c>
      <c r="Q1534" s="79"/>
      <c r="R1534" s="79"/>
      <c r="S1534" s="79"/>
      <c r="T1534" s="79"/>
      <c r="U1534" s="79"/>
      <c r="V1534" s="79"/>
      <c r="W1534" s="79"/>
      <c r="X1534" s="79"/>
      <c r="Y1534" s="79"/>
      <c r="Z1534" s="79"/>
      <c r="AA1534" s="261">
        <v>100000</v>
      </c>
      <c r="AB1534" s="175"/>
      <c r="AC1534" s="136"/>
      <c r="AD1534" s="137"/>
      <c r="AE1534" s="136"/>
      <c r="AF1534" s="126"/>
      <c r="AG1534" s="126"/>
    </row>
    <row r="1535" spans="1:33" s="52" customFormat="1" x14ac:dyDescent="0.25">
      <c r="A1535" s="515"/>
      <c r="B1535" s="512"/>
      <c r="C1535" s="518"/>
      <c r="D1535" s="578"/>
      <c r="E1535" s="521"/>
      <c r="F1535" s="132" t="s">
        <v>156</v>
      </c>
      <c r="G1535" s="79"/>
      <c r="H1535" s="79"/>
      <c r="I1535" s="79"/>
      <c r="J1535" s="79"/>
      <c r="K1535" s="79"/>
      <c r="L1535" s="79"/>
      <c r="M1535" s="79"/>
      <c r="N1535" s="79"/>
      <c r="O1535" s="79"/>
      <c r="P1535" s="79"/>
      <c r="Q1535" s="79"/>
      <c r="R1535" s="79">
        <v>40000</v>
      </c>
      <c r="S1535" s="79"/>
      <c r="T1535" s="79"/>
      <c r="U1535" s="79"/>
      <c r="V1535" s="79"/>
      <c r="W1535" s="79"/>
      <c r="X1535" s="79"/>
      <c r="Y1535" s="79"/>
      <c r="Z1535" s="79"/>
      <c r="AA1535" s="261">
        <v>40000</v>
      </c>
      <c r="AB1535" s="175"/>
      <c r="AC1535" s="136"/>
      <c r="AD1535" s="137"/>
      <c r="AE1535" s="136"/>
      <c r="AF1535" s="126"/>
      <c r="AG1535" s="126"/>
    </row>
    <row r="1536" spans="1:33" s="52" customFormat="1" x14ac:dyDescent="0.25">
      <c r="A1536" s="181"/>
      <c r="B1536" s="182" t="s">
        <v>16</v>
      </c>
      <c r="C1536" s="183"/>
      <c r="D1536" s="82"/>
      <c r="E1536" s="82"/>
      <c r="F1536" s="184"/>
      <c r="G1536" s="143"/>
      <c r="H1536" s="143"/>
      <c r="I1536" s="143"/>
      <c r="J1536" s="143"/>
      <c r="K1536" s="143"/>
      <c r="L1536" s="143"/>
      <c r="M1536" s="143"/>
      <c r="N1536" s="143"/>
      <c r="O1536" s="143"/>
      <c r="P1536" s="143"/>
      <c r="Q1536" s="143"/>
      <c r="R1536" s="143"/>
      <c r="S1536" s="143"/>
      <c r="T1536" s="143"/>
      <c r="U1536" s="143"/>
      <c r="V1536" s="143"/>
      <c r="W1536" s="143"/>
      <c r="X1536" s="143"/>
      <c r="Y1536" s="143"/>
      <c r="Z1536" s="143"/>
      <c r="AA1536" s="144">
        <f>SUM(AA1530:AA1535)</f>
        <v>2628949</v>
      </c>
      <c r="AB1536" s="145">
        <f>AA1536/E1530</f>
        <v>0.99999988208216917</v>
      </c>
      <c r="AC1536" s="136"/>
      <c r="AD1536" s="137"/>
      <c r="AE1536" s="136"/>
      <c r="AF1536" s="126"/>
      <c r="AG1536" s="126"/>
    </row>
    <row r="1537" spans="1:33" s="52" customFormat="1" x14ac:dyDescent="0.25">
      <c r="A1537" s="513">
        <v>174</v>
      </c>
      <c r="B1537" s="510" t="s">
        <v>589</v>
      </c>
      <c r="C1537" s="516" t="s">
        <v>584</v>
      </c>
      <c r="D1537" s="522" t="s">
        <v>1000</v>
      </c>
      <c r="E1537" s="622">
        <v>2397528.25</v>
      </c>
      <c r="F1537" s="132" t="s">
        <v>53</v>
      </c>
      <c r="G1537" s="79"/>
      <c r="H1537" s="79"/>
      <c r="I1537" s="79">
        <v>900000</v>
      </c>
      <c r="J1537" s="79"/>
      <c r="K1537" s="79"/>
      <c r="L1537" s="79"/>
      <c r="M1537" s="79"/>
      <c r="N1537" s="79"/>
      <c r="O1537" s="79"/>
      <c r="P1537" s="79"/>
      <c r="Q1537" s="79">
        <v>397946</v>
      </c>
      <c r="R1537" s="79"/>
      <c r="S1537" s="79"/>
      <c r="T1537" s="79"/>
      <c r="U1537" s="79"/>
      <c r="V1537" s="79"/>
      <c r="W1537" s="79"/>
      <c r="X1537" s="79"/>
      <c r="Y1537" s="79"/>
      <c r="Z1537" s="79"/>
      <c r="AA1537" s="261">
        <f>N1537+M1537+L1537+K1537+J1537+I1537+H1537+G1537</f>
        <v>900000</v>
      </c>
      <c r="AB1537" s="175"/>
      <c r="AC1537" s="136">
        <v>10</v>
      </c>
      <c r="AD1537" s="137">
        <v>502054</v>
      </c>
      <c r="AE1537" s="136"/>
      <c r="AF1537" s="126"/>
      <c r="AG1537" s="126"/>
    </row>
    <row r="1538" spans="1:33" s="52" customFormat="1" x14ac:dyDescent="0.25">
      <c r="A1538" s="514"/>
      <c r="B1538" s="511"/>
      <c r="C1538" s="517"/>
      <c r="D1538" s="577"/>
      <c r="E1538" s="623"/>
      <c r="F1538" s="132" t="s">
        <v>54</v>
      </c>
      <c r="G1538" s="79"/>
      <c r="H1538" s="79"/>
      <c r="I1538" s="79">
        <v>100000</v>
      </c>
      <c r="J1538" s="79"/>
      <c r="K1538" s="79"/>
      <c r="L1538" s="79"/>
      <c r="M1538" s="79"/>
      <c r="N1538" s="79"/>
      <c r="O1538" s="79"/>
      <c r="P1538" s="79"/>
      <c r="Q1538" s="79"/>
      <c r="R1538" s="79"/>
      <c r="S1538" s="79"/>
      <c r="T1538" s="79"/>
      <c r="U1538" s="79"/>
      <c r="V1538" s="79"/>
      <c r="W1538" s="79"/>
      <c r="X1538" s="79"/>
      <c r="Y1538" s="79"/>
      <c r="Z1538" s="79"/>
      <c r="AA1538" s="261">
        <f t="shared" ref="AA1538:AA1542" si="29">N1538+M1538+L1538+K1538+J1538+I1538+H1538+G1538</f>
        <v>100000</v>
      </c>
      <c r="AB1538" s="175"/>
      <c r="AC1538" s="136">
        <v>1</v>
      </c>
      <c r="AD1538" s="137">
        <v>100000</v>
      </c>
      <c r="AE1538" s="136"/>
      <c r="AF1538" s="126"/>
      <c r="AG1538" s="126"/>
    </row>
    <row r="1539" spans="1:33" s="52" customFormat="1" x14ac:dyDescent="0.25">
      <c r="A1539" s="514"/>
      <c r="B1539" s="511"/>
      <c r="C1539" s="517"/>
      <c r="D1539" s="577"/>
      <c r="E1539" s="623"/>
      <c r="F1539" s="132" t="s">
        <v>24</v>
      </c>
      <c r="G1539" s="79"/>
      <c r="H1539" s="79"/>
      <c r="I1539" s="79">
        <v>281968.67</v>
      </c>
      <c r="J1539" s="79"/>
      <c r="K1539" s="79"/>
      <c r="L1539" s="79"/>
      <c r="M1539" s="79"/>
      <c r="N1539" s="79"/>
      <c r="O1539" s="79"/>
      <c r="P1539" s="79"/>
      <c r="Q1539" s="79"/>
      <c r="R1539" s="79">
        <v>71708</v>
      </c>
      <c r="S1539" s="79"/>
      <c r="T1539" s="79"/>
      <c r="U1539" s="79"/>
      <c r="V1539" s="79"/>
      <c r="W1539" s="79"/>
      <c r="X1539" s="79"/>
      <c r="Y1539" s="79"/>
      <c r="Z1539" s="79"/>
      <c r="AA1539" s="261">
        <f t="shared" si="29"/>
        <v>281968.67</v>
      </c>
      <c r="AB1539" s="175"/>
      <c r="AC1539" s="136">
        <v>6</v>
      </c>
      <c r="AD1539" s="137">
        <v>280511</v>
      </c>
      <c r="AE1539" s="136" t="s">
        <v>1413</v>
      </c>
      <c r="AF1539" s="126"/>
      <c r="AG1539" s="126"/>
    </row>
    <row r="1540" spans="1:33" s="52" customFormat="1" x14ac:dyDescent="0.25">
      <c r="A1540" s="514"/>
      <c r="B1540" s="511"/>
      <c r="C1540" s="517"/>
      <c r="D1540" s="577"/>
      <c r="E1540" s="623"/>
      <c r="F1540" s="132" t="s">
        <v>343</v>
      </c>
      <c r="G1540" s="79"/>
      <c r="H1540" s="79"/>
      <c r="I1540" s="79"/>
      <c r="J1540" s="79"/>
      <c r="K1540" s="79"/>
      <c r="L1540" s="79"/>
      <c r="M1540" s="79"/>
      <c r="N1540" s="79"/>
      <c r="O1540" s="79"/>
      <c r="P1540" s="79"/>
      <c r="Q1540" s="79"/>
      <c r="R1540" s="79">
        <v>30000</v>
      </c>
      <c r="S1540" s="79"/>
      <c r="T1540" s="79"/>
      <c r="U1540" s="79"/>
      <c r="V1540" s="79"/>
      <c r="W1540" s="79"/>
      <c r="X1540" s="79"/>
      <c r="Y1540" s="79"/>
      <c r="Z1540" s="79"/>
      <c r="AA1540" s="261">
        <v>30000</v>
      </c>
      <c r="AB1540" s="175"/>
      <c r="AC1540" s="136"/>
      <c r="AD1540" s="137"/>
      <c r="AE1540" s="136"/>
      <c r="AF1540" s="126"/>
      <c r="AG1540" s="126"/>
    </row>
    <row r="1541" spans="1:33" s="52" customFormat="1" x14ac:dyDescent="0.25">
      <c r="A1541" s="514"/>
      <c r="B1541" s="511"/>
      <c r="C1541" s="517"/>
      <c r="D1541" s="577"/>
      <c r="E1541" s="623"/>
      <c r="F1541" s="132" t="s">
        <v>457</v>
      </c>
      <c r="G1541" s="79"/>
      <c r="H1541" s="79"/>
      <c r="I1541" s="79">
        <v>270000</v>
      </c>
      <c r="J1541" s="79"/>
      <c r="K1541" s="79"/>
      <c r="L1541" s="79"/>
      <c r="M1541" s="79"/>
      <c r="N1541" s="79"/>
      <c r="O1541" s="79"/>
      <c r="P1541" s="79"/>
      <c r="Q1541" s="79"/>
      <c r="R1541" s="79">
        <v>230000</v>
      </c>
      <c r="S1541" s="79"/>
      <c r="T1541" s="79"/>
      <c r="U1541" s="79"/>
      <c r="V1541" s="79"/>
      <c r="W1541" s="79"/>
      <c r="X1541" s="79"/>
      <c r="Y1541" s="79"/>
      <c r="Z1541" s="79"/>
      <c r="AA1541" s="261">
        <f t="shared" si="29"/>
        <v>270000</v>
      </c>
      <c r="AB1541" s="175"/>
      <c r="AC1541" s="136">
        <v>6</v>
      </c>
      <c r="AD1541" s="137">
        <v>240000</v>
      </c>
      <c r="AE1541" s="136" t="s">
        <v>1414</v>
      </c>
      <c r="AF1541" s="126"/>
      <c r="AG1541" s="126"/>
    </row>
    <row r="1542" spans="1:33" s="52" customFormat="1" x14ac:dyDescent="0.25">
      <c r="A1542" s="514"/>
      <c r="B1542" s="511"/>
      <c r="C1542" s="517"/>
      <c r="D1542" s="577"/>
      <c r="E1542" s="623"/>
      <c r="F1542" s="132" t="s">
        <v>81</v>
      </c>
      <c r="G1542" s="79"/>
      <c r="H1542" s="79"/>
      <c r="I1542" s="79">
        <v>707071.86</v>
      </c>
      <c r="J1542" s="79"/>
      <c r="K1542" s="79"/>
      <c r="L1542" s="79"/>
      <c r="M1542" s="79"/>
      <c r="N1542" s="79"/>
      <c r="O1542" s="79"/>
      <c r="P1542" s="79"/>
      <c r="Q1542" s="79">
        <v>331589</v>
      </c>
      <c r="R1542" s="79"/>
      <c r="S1542" s="79"/>
      <c r="T1542" s="79"/>
      <c r="U1542" s="79"/>
      <c r="V1542" s="79"/>
      <c r="W1542" s="79"/>
      <c r="X1542" s="79"/>
      <c r="Y1542" s="79"/>
      <c r="Z1542" s="79"/>
      <c r="AA1542" s="261">
        <f t="shared" si="29"/>
        <v>707071.86</v>
      </c>
      <c r="AB1542" s="175"/>
      <c r="AC1542" s="136">
        <v>4</v>
      </c>
      <c r="AD1542" s="137">
        <v>483312</v>
      </c>
      <c r="AE1542" s="136" t="s">
        <v>1415</v>
      </c>
      <c r="AF1542" s="126"/>
      <c r="AG1542" s="126"/>
    </row>
    <row r="1543" spans="1:33" s="52" customFormat="1" x14ac:dyDescent="0.25">
      <c r="A1543" s="514"/>
      <c r="B1543" s="511"/>
      <c r="C1543" s="517"/>
      <c r="D1543" s="577"/>
      <c r="E1543" s="623"/>
      <c r="F1543" s="132" t="s">
        <v>73</v>
      </c>
      <c r="G1543" s="79"/>
      <c r="H1543" s="79"/>
      <c r="I1543" s="79"/>
      <c r="J1543" s="79"/>
      <c r="K1543" s="79"/>
      <c r="L1543" s="79"/>
      <c r="M1543" s="79"/>
      <c r="N1543" s="79"/>
      <c r="O1543" s="79"/>
      <c r="P1543" s="79"/>
      <c r="Q1543" s="79"/>
      <c r="R1543" s="79"/>
      <c r="S1543" s="79"/>
      <c r="T1543" s="79"/>
      <c r="U1543" s="79"/>
      <c r="V1543" s="79"/>
      <c r="W1543" s="422"/>
      <c r="X1543" s="422">
        <v>30887.37</v>
      </c>
      <c r="Y1543" s="79"/>
      <c r="Z1543" s="79"/>
      <c r="AA1543" s="261">
        <v>30887.37</v>
      </c>
      <c r="AB1543" s="175"/>
      <c r="AC1543" s="136"/>
      <c r="AD1543" s="137"/>
      <c r="AE1543" s="136"/>
      <c r="AF1543" s="126"/>
      <c r="AG1543" s="126"/>
    </row>
    <row r="1544" spans="1:33" s="52" customFormat="1" x14ac:dyDescent="0.25">
      <c r="A1544" s="515"/>
      <c r="B1544" s="512"/>
      <c r="C1544" s="518"/>
      <c r="D1544" s="578"/>
      <c r="E1544" s="624"/>
      <c r="F1544" s="132" t="s">
        <v>218</v>
      </c>
      <c r="G1544" s="79"/>
      <c r="H1544" s="79"/>
      <c r="I1544" s="79"/>
      <c r="J1544" s="79"/>
      <c r="K1544" s="79"/>
      <c r="L1544" s="79"/>
      <c r="M1544" s="79"/>
      <c r="N1544" s="79"/>
      <c r="O1544" s="79"/>
      <c r="P1544" s="79"/>
      <c r="Q1544" s="79"/>
      <c r="R1544" s="79"/>
      <c r="S1544" s="79"/>
      <c r="T1544" s="79"/>
      <c r="U1544" s="79"/>
      <c r="V1544" s="79"/>
      <c r="W1544" s="422"/>
      <c r="X1544" s="422">
        <v>77600.350000000006</v>
      </c>
      <c r="Y1544" s="79"/>
      <c r="Z1544" s="79"/>
      <c r="AA1544" s="261">
        <v>77600.350000000006</v>
      </c>
      <c r="AB1544" s="175"/>
      <c r="AC1544" s="136"/>
      <c r="AD1544" s="137"/>
      <c r="AE1544" s="136"/>
      <c r="AF1544" s="126"/>
      <c r="AG1544" s="126"/>
    </row>
    <row r="1545" spans="1:33" s="52" customFormat="1" x14ac:dyDescent="0.25">
      <c r="A1545" s="181"/>
      <c r="B1545" s="182" t="s">
        <v>16</v>
      </c>
      <c r="C1545" s="183"/>
      <c r="D1545" s="82"/>
      <c r="E1545" s="82"/>
      <c r="F1545" s="184"/>
      <c r="G1545" s="143"/>
      <c r="H1545" s="143"/>
      <c r="I1545" s="143"/>
      <c r="J1545" s="143"/>
      <c r="K1545" s="143"/>
      <c r="L1545" s="143"/>
      <c r="M1545" s="143"/>
      <c r="N1545" s="143"/>
      <c r="O1545" s="143"/>
      <c r="P1545" s="143"/>
      <c r="Q1545" s="143"/>
      <c r="R1545" s="143"/>
      <c r="S1545" s="143"/>
      <c r="T1545" s="143"/>
      <c r="U1545" s="143"/>
      <c r="V1545" s="143"/>
      <c r="W1545" s="143"/>
      <c r="X1545" s="143"/>
      <c r="Y1545" s="143"/>
      <c r="Z1545" s="143"/>
      <c r="AA1545" s="144">
        <f>SUM(AA1537:AA1544)</f>
        <v>2397528.25</v>
      </c>
      <c r="AB1545" s="145">
        <f>AA1545/E1537</f>
        <v>1</v>
      </c>
      <c r="AC1545" s="136"/>
      <c r="AD1545" s="137"/>
      <c r="AE1545" s="136"/>
      <c r="AF1545" s="126"/>
      <c r="AG1545" s="126"/>
    </row>
    <row r="1546" spans="1:33" s="52" customFormat="1" ht="15" customHeight="1" x14ac:dyDescent="0.25">
      <c r="A1546" s="513">
        <v>175</v>
      </c>
      <c r="B1546" s="510" t="s">
        <v>590</v>
      </c>
      <c r="C1546" s="516" t="s">
        <v>580</v>
      </c>
      <c r="D1546" s="522" t="s">
        <v>1177</v>
      </c>
      <c r="E1546" s="519">
        <v>1038821.31</v>
      </c>
      <c r="F1546" s="132" t="s">
        <v>46</v>
      </c>
      <c r="G1546" s="79"/>
      <c r="H1546" s="79"/>
      <c r="I1546" s="79"/>
      <c r="J1546" s="79"/>
      <c r="K1546" s="79"/>
      <c r="L1546" s="79"/>
      <c r="M1546" s="79"/>
      <c r="N1546" s="79"/>
      <c r="O1546" s="79"/>
      <c r="P1546" s="79"/>
      <c r="Q1546" s="79"/>
      <c r="R1546" s="79"/>
      <c r="S1546" s="79">
        <v>314655</v>
      </c>
      <c r="T1546" s="79"/>
      <c r="U1546" s="79"/>
      <c r="V1546" s="79"/>
      <c r="W1546" s="79"/>
      <c r="X1546" s="79"/>
      <c r="Y1546" s="79"/>
      <c r="Z1546" s="79"/>
      <c r="AA1546" s="261">
        <v>314655</v>
      </c>
      <c r="AB1546" s="175"/>
      <c r="AC1546" s="136"/>
      <c r="AD1546" s="137"/>
      <c r="AE1546" s="136" t="s">
        <v>1112</v>
      </c>
      <c r="AF1546" s="126"/>
      <c r="AG1546" s="126"/>
    </row>
    <row r="1547" spans="1:33" s="52" customFormat="1" x14ac:dyDescent="0.25">
      <c r="A1547" s="514"/>
      <c r="B1547" s="511"/>
      <c r="C1547" s="517"/>
      <c r="D1547" s="517"/>
      <c r="E1547" s="520"/>
      <c r="F1547" s="132" t="s">
        <v>122</v>
      </c>
      <c r="G1547" s="79"/>
      <c r="H1547" s="79"/>
      <c r="I1547" s="79"/>
      <c r="J1547" s="79"/>
      <c r="K1547" s="79"/>
      <c r="L1547" s="79"/>
      <c r="M1547" s="79"/>
      <c r="N1547" s="79"/>
      <c r="O1547" s="79"/>
      <c r="P1547" s="79"/>
      <c r="Q1547" s="79"/>
      <c r="R1547" s="79">
        <v>120000</v>
      </c>
      <c r="S1547" s="79"/>
      <c r="T1547" s="79"/>
      <c r="U1547" s="79"/>
      <c r="V1547" s="79"/>
      <c r="W1547" s="79"/>
      <c r="X1547" s="79"/>
      <c r="Y1547" s="79"/>
      <c r="Z1547" s="79"/>
      <c r="AA1547" s="261">
        <v>120000</v>
      </c>
      <c r="AB1547" s="175"/>
      <c r="AC1547" s="136"/>
      <c r="AD1547" s="137"/>
      <c r="AE1547" s="136" t="s">
        <v>1112</v>
      </c>
      <c r="AF1547" s="126"/>
      <c r="AG1547" s="126"/>
    </row>
    <row r="1548" spans="1:33" s="52" customFormat="1" x14ac:dyDescent="0.25">
      <c r="A1548" s="514"/>
      <c r="B1548" s="511"/>
      <c r="C1548" s="517"/>
      <c r="D1548" s="517"/>
      <c r="E1548" s="520"/>
      <c r="F1548" s="132" t="s">
        <v>145</v>
      </c>
      <c r="G1548" s="79"/>
      <c r="H1548" s="79"/>
      <c r="I1548" s="79"/>
      <c r="J1548" s="79"/>
      <c r="K1548" s="79"/>
      <c r="L1548" s="79"/>
      <c r="M1548" s="79"/>
      <c r="N1548" s="79"/>
      <c r="O1548" s="79"/>
      <c r="P1548" s="79"/>
      <c r="Q1548" s="79">
        <v>486208.31</v>
      </c>
      <c r="R1548" s="79"/>
      <c r="S1548" s="79"/>
      <c r="T1548" s="79"/>
      <c r="U1548" s="79"/>
      <c r="V1548" s="79"/>
      <c r="W1548" s="79"/>
      <c r="X1548" s="79"/>
      <c r="Y1548" s="79"/>
      <c r="Z1548" s="79"/>
      <c r="AA1548" s="261">
        <v>486208.31</v>
      </c>
      <c r="AB1548" s="175"/>
      <c r="AC1548" s="136"/>
      <c r="AD1548" s="137"/>
      <c r="AE1548" s="136" t="s">
        <v>1112</v>
      </c>
      <c r="AF1548" s="126"/>
      <c r="AG1548" s="126"/>
    </row>
    <row r="1549" spans="1:33" s="52" customFormat="1" x14ac:dyDescent="0.25">
      <c r="A1549" s="514"/>
      <c r="B1549" s="511"/>
      <c r="C1549" s="517"/>
      <c r="D1549" s="517"/>
      <c r="E1549" s="520"/>
      <c r="F1549" s="132" t="s">
        <v>32</v>
      </c>
      <c r="G1549" s="79"/>
      <c r="H1549" s="79"/>
      <c r="I1549" s="79"/>
      <c r="J1549" s="79"/>
      <c r="K1549" s="79"/>
      <c r="L1549" s="79"/>
      <c r="M1549" s="79"/>
      <c r="N1549" s="79"/>
      <c r="O1549" s="79"/>
      <c r="P1549" s="79"/>
      <c r="Q1549" s="79"/>
      <c r="R1549" s="79"/>
      <c r="S1549" s="79"/>
      <c r="T1549" s="79">
        <v>55000</v>
      </c>
      <c r="U1549" s="79"/>
      <c r="V1549" s="79"/>
      <c r="W1549" s="79"/>
      <c r="X1549" s="79"/>
      <c r="Y1549" s="79"/>
      <c r="Z1549" s="79"/>
      <c r="AA1549" s="261">
        <v>55000</v>
      </c>
      <c r="AB1549" s="175"/>
      <c r="AC1549" s="136"/>
      <c r="AD1549" s="137"/>
      <c r="AE1549" s="136" t="s">
        <v>1112</v>
      </c>
      <c r="AF1549" s="126"/>
      <c r="AG1549" s="126"/>
    </row>
    <row r="1550" spans="1:33" s="52" customFormat="1" x14ac:dyDescent="0.25">
      <c r="A1550" s="515"/>
      <c r="B1550" s="512"/>
      <c r="C1550" s="518"/>
      <c r="D1550" s="518"/>
      <c r="E1550" s="521"/>
      <c r="F1550" s="132" t="s">
        <v>218</v>
      </c>
      <c r="G1550" s="79"/>
      <c r="H1550" s="79"/>
      <c r="I1550" s="79"/>
      <c r="J1550" s="79"/>
      <c r="K1550" s="79"/>
      <c r="L1550" s="79"/>
      <c r="M1550" s="79"/>
      <c r="N1550" s="79"/>
      <c r="O1550" s="79"/>
      <c r="P1550" s="79"/>
      <c r="Q1550" s="79"/>
      <c r="R1550" s="79"/>
      <c r="S1550" s="79"/>
      <c r="T1550" s="79"/>
      <c r="U1550" s="79">
        <v>62958</v>
      </c>
      <c r="V1550" s="79"/>
      <c r="W1550" s="79"/>
      <c r="X1550" s="79"/>
      <c r="Y1550" s="79"/>
      <c r="Z1550" s="79"/>
      <c r="AA1550" s="261">
        <v>62958</v>
      </c>
      <c r="AB1550" s="175"/>
      <c r="AC1550" s="136"/>
      <c r="AD1550" s="137"/>
      <c r="AE1550" s="136" t="s">
        <v>1112</v>
      </c>
      <c r="AF1550" s="126"/>
      <c r="AG1550" s="126"/>
    </row>
    <row r="1551" spans="1:33" s="52" customFormat="1" x14ac:dyDescent="0.25">
      <c r="A1551" s="181"/>
      <c r="B1551" s="182" t="s">
        <v>16</v>
      </c>
      <c r="C1551" s="183"/>
      <c r="D1551" s="82"/>
      <c r="E1551" s="82"/>
      <c r="F1551" s="184"/>
      <c r="G1551" s="143"/>
      <c r="H1551" s="143"/>
      <c r="I1551" s="143"/>
      <c r="J1551" s="143"/>
      <c r="K1551" s="143"/>
      <c r="L1551" s="143"/>
      <c r="M1551" s="143"/>
      <c r="N1551" s="143"/>
      <c r="O1551" s="143"/>
      <c r="P1551" s="143"/>
      <c r="Q1551" s="143"/>
      <c r="R1551" s="143"/>
      <c r="S1551" s="143"/>
      <c r="T1551" s="143"/>
      <c r="U1551" s="143"/>
      <c r="V1551" s="143"/>
      <c r="W1551" s="143"/>
      <c r="X1551" s="143"/>
      <c r="Y1551" s="143"/>
      <c r="Z1551" s="143"/>
      <c r="AA1551" s="144">
        <f>SUM(AA1546:AA1550)</f>
        <v>1038821.31</v>
      </c>
      <c r="AB1551" s="145">
        <f>AA1551/E1546</f>
        <v>1</v>
      </c>
      <c r="AC1551" s="136"/>
      <c r="AD1551" s="137"/>
      <c r="AE1551" s="136"/>
      <c r="AF1551" s="126"/>
      <c r="AG1551" s="126"/>
    </row>
    <row r="1552" spans="1:33" s="52" customFormat="1" x14ac:dyDescent="0.25">
      <c r="A1552" s="513">
        <v>176</v>
      </c>
      <c r="B1552" s="510" t="s">
        <v>591</v>
      </c>
      <c r="C1552" s="516" t="s">
        <v>588</v>
      </c>
      <c r="D1552" s="522" t="s">
        <v>1001</v>
      </c>
      <c r="E1552" s="519">
        <v>2085642.71</v>
      </c>
      <c r="F1552" s="132" t="s">
        <v>26</v>
      </c>
      <c r="G1552" s="79"/>
      <c r="H1552" s="84"/>
      <c r="I1552" s="84"/>
      <c r="J1552" s="84"/>
      <c r="K1552" s="84"/>
      <c r="L1552" s="84">
        <v>710430.1</v>
      </c>
      <c r="M1552" s="84"/>
      <c r="N1552" s="84"/>
      <c r="O1552" s="84"/>
      <c r="P1552" s="84"/>
      <c r="Q1552" s="84"/>
      <c r="R1552" s="84"/>
      <c r="S1552" s="84"/>
      <c r="T1552" s="84"/>
      <c r="U1552" s="84"/>
      <c r="V1552" s="84"/>
      <c r="W1552" s="84"/>
      <c r="X1552" s="79"/>
      <c r="Y1552" s="79"/>
      <c r="Z1552" s="79"/>
      <c r="AA1552" s="261">
        <v>710430</v>
      </c>
      <c r="AB1552" s="175"/>
      <c r="AC1552" s="136"/>
      <c r="AD1552" s="137"/>
      <c r="AE1552" s="136"/>
      <c r="AF1552" s="126"/>
      <c r="AG1552" s="126"/>
    </row>
    <row r="1553" spans="1:33" s="52" customFormat="1" x14ac:dyDescent="0.25">
      <c r="A1553" s="514"/>
      <c r="B1553" s="511"/>
      <c r="C1553" s="517"/>
      <c r="D1553" s="630"/>
      <c r="E1553" s="520"/>
      <c r="F1553" s="132" t="s">
        <v>76</v>
      </c>
      <c r="G1553" s="79"/>
      <c r="H1553" s="84"/>
      <c r="I1553" s="84"/>
      <c r="J1553" s="84"/>
      <c r="K1553" s="84"/>
      <c r="L1553" s="84"/>
      <c r="M1553" s="84"/>
      <c r="N1553" s="84"/>
      <c r="O1553" s="84"/>
      <c r="P1553" s="84"/>
      <c r="Q1553" s="84"/>
      <c r="R1553" s="84">
        <v>311533.73</v>
      </c>
      <c r="S1553" s="84"/>
      <c r="T1553" s="84"/>
      <c r="U1553" s="84"/>
      <c r="V1553" s="84"/>
      <c r="W1553" s="84"/>
      <c r="X1553" s="79"/>
      <c r="Y1553" s="79"/>
      <c r="Z1553" s="79"/>
      <c r="AA1553" s="84">
        <v>311533.73</v>
      </c>
      <c r="AB1553" s="175"/>
      <c r="AC1553" s="136"/>
      <c r="AD1553" s="137"/>
      <c r="AE1553" s="136" t="s">
        <v>1112</v>
      </c>
      <c r="AF1553" s="126"/>
      <c r="AG1553" s="126"/>
    </row>
    <row r="1554" spans="1:33" s="52" customFormat="1" x14ac:dyDescent="0.25">
      <c r="A1554" s="514"/>
      <c r="B1554" s="511"/>
      <c r="C1554" s="517"/>
      <c r="D1554" s="630"/>
      <c r="E1554" s="520"/>
      <c r="F1554" s="132" t="s">
        <v>48</v>
      </c>
      <c r="G1554" s="79"/>
      <c r="H1554" s="84"/>
      <c r="I1554" s="84"/>
      <c r="J1554" s="84"/>
      <c r="K1554" s="84"/>
      <c r="L1554" s="84"/>
      <c r="M1554" s="84"/>
      <c r="N1554" s="84"/>
      <c r="O1554" s="84"/>
      <c r="P1554" s="84"/>
      <c r="Q1554" s="84"/>
      <c r="R1554" s="84"/>
      <c r="S1554" s="84">
        <v>405960</v>
      </c>
      <c r="T1554" s="84"/>
      <c r="U1554" s="84"/>
      <c r="V1554" s="84"/>
      <c r="W1554" s="84"/>
      <c r="X1554" s="79"/>
      <c r="Y1554" s="79"/>
      <c r="Z1554" s="79"/>
      <c r="AA1554" s="261">
        <v>405960</v>
      </c>
      <c r="AB1554" s="175"/>
      <c r="AC1554" s="136"/>
      <c r="AD1554" s="137"/>
      <c r="AE1554" s="136" t="s">
        <v>1112</v>
      </c>
      <c r="AF1554" s="126"/>
      <c r="AG1554" s="126"/>
    </row>
    <row r="1555" spans="1:33" s="52" customFormat="1" x14ac:dyDescent="0.25">
      <c r="A1555" s="514"/>
      <c r="B1555" s="511"/>
      <c r="C1555" s="517"/>
      <c r="D1555" s="630"/>
      <c r="E1555" s="520"/>
      <c r="F1555" s="132" t="s">
        <v>47</v>
      </c>
      <c r="G1555" s="79"/>
      <c r="H1555" s="84"/>
      <c r="I1555" s="84"/>
      <c r="J1555" s="84"/>
      <c r="K1555" s="84"/>
      <c r="L1555" s="84"/>
      <c r="M1555" s="84"/>
      <c r="N1555" s="84"/>
      <c r="O1555" s="84"/>
      <c r="P1555" s="84"/>
      <c r="Q1555" s="84"/>
      <c r="R1555" s="84"/>
      <c r="S1555" s="84"/>
      <c r="T1555" s="84">
        <v>270640.02</v>
      </c>
      <c r="U1555" s="84"/>
      <c r="V1555" s="84"/>
      <c r="W1555" s="84"/>
      <c r="X1555" s="79"/>
      <c r="Y1555" s="79"/>
      <c r="Z1555" s="79"/>
      <c r="AA1555" s="79">
        <v>270640</v>
      </c>
      <c r="AB1555" s="175"/>
      <c r="AC1555" s="136"/>
      <c r="AD1555" s="137"/>
      <c r="AE1555" s="136" t="s">
        <v>1112</v>
      </c>
      <c r="AF1555" s="126"/>
      <c r="AG1555" s="126"/>
    </row>
    <row r="1556" spans="1:33" s="52" customFormat="1" x14ac:dyDescent="0.25">
      <c r="A1556" s="514"/>
      <c r="B1556" s="511"/>
      <c r="C1556" s="517"/>
      <c r="D1556" s="630"/>
      <c r="E1556" s="520"/>
      <c r="F1556" s="132" t="s">
        <v>24</v>
      </c>
      <c r="G1556" s="79"/>
      <c r="H1556" s="84"/>
      <c r="I1556" s="84"/>
      <c r="J1556" s="84"/>
      <c r="K1556" s="84"/>
      <c r="L1556" s="84"/>
      <c r="M1556" s="84"/>
      <c r="N1556" s="84"/>
      <c r="O1556" s="84"/>
      <c r="P1556" s="84"/>
      <c r="Q1556" s="84"/>
      <c r="R1556" s="84"/>
      <c r="S1556" s="84"/>
      <c r="T1556" s="84"/>
      <c r="U1556" s="84">
        <v>193538.74</v>
      </c>
      <c r="V1556" s="84"/>
      <c r="W1556" s="84"/>
      <c r="X1556" s="79"/>
      <c r="Y1556" s="79"/>
      <c r="Z1556" s="79"/>
      <c r="AA1556" s="261">
        <v>193539</v>
      </c>
      <c r="AB1556" s="175"/>
      <c r="AC1556" s="136"/>
      <c r="AD1556" s="137"/>
      <c r="AE1556" s="136" t="s">
        <v>1112</v>
      </c>
      <c r="AF1556" s="126"/>
      <c r="AG1556" s="126"/>
    </row>
    <row r="1557" spans="1:33" s="52" customFormat="1" x14ac:dyDescent="0.25">
      <c r="A1557" s="515"/>
      <c r="B1557" s="512"/>
      <c r="C1557" s="518"/>
      <c r="D1557" s="631"/>
      <c r="E1557" s="521"/>
      <c r="F1557" s="132" t="s">
        <v>371</v>
      </c>
      <c r="G1557" s="79"/>
      <c r="H1557" s="84"/>
      <c r="I1557" s="84"/>
      <c r="J1557" s="84"/>
      <c r="K1557" s="84"/>
      <c r="L1557" s="84"/>
      <c r="M1557" s="84"/>
      <c r="N1557" s="84"/>
      <c r="O1557" s="84"/>
      <c r="P1557" s="84"/>
      <c r="Q1557" s="84"/>
      <c r="R1557" s="84"/>
      <c r="S1557" s="84"/>
      <c r="T1557" s="84"/>
      <c r="U1557" s="84">
        <v>193540.09</v>
      </c>
      <c r="V1557" s="84"/>
      <c r="W1557" s="84"/>
      <c r="X1557" s="79"/>
      <c r="Y1557" s="79"/>
      <c r="Z1557" s="79"/>
      <c r="AA1557" s="79">
        <v>193540</v>
      </c>
      <c r="AB1557" s="175"/>
      <c r="AC1557" s="136"/>
      <c r="AD1557" s="137"/>
      <c r="AE1557" s="136" t="s">
        <v>1112</v>
      </c>
      <c r="AF1557" s="126"/>
      <c r="AG1557" s="126"/>
    </row>
    <row r="1558" spans="1:33" s="52" customFormat="1" x14ac:dyDescent="0.25">
      <c r="A1558" s="181"/>
      <c r="B1558" s="182" t="s">
        <v>16</v>
      </c>
      <c r="C1558" s="183"/>
      <c r="D1558" s="82"/>
      <c r="E1558" s="82"/>
      <c r="F1558" s="184"/>
      <c r="G1558" s="143"/>
      <c r="H1558" s="143"/>
      <c r="I1558" s="143"/>
      <c r="J1558" s="143"/>
      <c r="K1558" s="143"/>
      <c r="L1558" s="143"/>
      <c r="M1558" s="143"/>
      <c r="N1558" s="143"/>
      <c r="O1558" s="143"/>
      <c r="P1558" s="143"/>
      <c r="Q1558" s="143"/>
      <c r="R1558" s="143"/>
      <c r="S1558" s="143"/>
      <c r="T1558" s="143"/>
      <c r="U1558" s="143"/>
      <c r="V1558" s="143"/>
      <c r="W1558" s="143"/>
      <c r="X1558" s="143"/>
      <c r="Y1558" s="143"/>
      <c r="Z1558" s="143"/>
      <c r="AA1558" s="144">
        <f>SUM(AA1552:AA1557)</f>
        <v>2085642.73</v>
      </c>
      <c r="AB1558" s="145">
        <f>AA1558/E1552</f>
        <v>1.0000000095893702</v>
      </c>
      <c r="AC1558" s="136"/>
      <c r="AD1558" s="137"/>
      <c r="AE1558" s="136"/>
      <c r="AF1558" s="126"/>
      <c r="AG1558" s="126"/>
    </row>
    <row r="1559" spans="1:33" s="52" customFormat="1" x14ac:dyDescent="0.25">
      <c r="A1559" s="513">
        <v>177</v>
      </c>
      <c r="B1559" s="510" t="s">
        <v>592</v>
      </c>
      <c r="C1559" s="516" t="s">
        <v>593</v>
      </c>
      <c r="D1559" s="522" t="s">
        <v>902</v>
      </c>
      <c r="E1559" s="519">
        <v>2333288.2400000002</v>
      </c>
      <c r="F1559" s="132" t="s">
        <v>53</v>
      </c>
      <c r="G1559" s="79"/>
      <c r="H1559" s="79">
        <v>1114202.5900000001</v>
      </c>
      <c r="I1559" s="79"/>
      <c r="J1559" s="79"/>
      <c r="K1559" s="79"/>
      <c r="L1559" s="79"/>
      <c r="M1559" s="79" t="s">
        <v>1143</v>
      </c>
      <c r="N1559" s="79"/>
      <c r="O1559" s="79"/>
      <c r="P1559" s="79"/>
      <c r="Q1559" s="79">
        <v>100000</v>
      </c>
      <c r="R1559" s="79"/>
      <c r="S1559" s="79"/>
      <c r="T1559" s="79"/>
      <c r="U1559" s="79"/>
      <c r="V1559" s="79"/>
      <c r="W1559" s="79"/>
      <c r="X1559" s="79"/>
      <c r="Y1559" s="79"/>
      <c r="Z1559" s="79"/>
      <c r="AA1559" s="261">
        <v>1114202.5900000001</v>
      </c>
      <c r="AB1559" s="175"/>
      <c r="AC1559" s="136">
        <v>9</v>
      </c>
      <c r="AD1559" s="137">
        <v>631531.26</v>
      </c>
      <c r="AE1559" s="136" t="s">
        <v>1349</v>
      </c>
      <c r="AF1559" s="126"/>
      <c r="AG1559" s="126"/>
    </row>
    <row r="1560" spans="1:33" s="52" customFormat="1" x14ac:dyDescent="0.25">
      <c r="A1560" s="514"/>
      <c r="B1560" s="511"/>
      <c r="C1560" s="517"/>
      <c r="D1560" s="577"/>
      <c r="E1560" s="520"/>
      <c r="F1560" s="132" t="s">
        <v>73</v>
      </c>
      <c r="G1560" s="79"/>
      <c r="H1560" s="79"/>
      <c r="I1560" s="79"/>
      <c r="J1560" s="79"/>
      <c r="K1560" s="79"/>
      <c r="L1560" s="79"/>
      <c r="M1560" s="79">
        <v>40000</v>
      </c>
      <c r="N1560" s="79"/>
      <c r="O1560" s="79"/>
      <c r="P1560" s="79"/>
      <c r="Q1560" s="79">
        <v>40000</v>
      </c>
      <c r="R1560" s="79"/>
      <c r="S1560" s="79"/>
      <c r="T1560" s="79"/>
      <c r="U1560" s="79"/>
      <c r="V1560" s="79"/>
      <c r="W1560" s="79"/>
      <c r="X1560" s="79"/>
      <c r="Y1560" s="79"/>
      <c r="Z1560" s="79"/>
      <c r="AA1560" s="261">
        <v>40000</v>
      </c>
      <c r="AB1560" s="175"/>
      <c r="AC1560" s="136"/>
      <c r="AD1560" s="137"/>
      <c r="AE1560" s="136" t="s">
        <v>1349</v>
      </c>
      <c r="AF1560" s="126"/>
      <c r="AG1560" s="126"/>
    </row>
    <row r="1561" spans="1:33" s="52" customFormat="1" x14ac:dyDescent="0.25">
      <c r="A1561" s="514"/>
      <c r="B1561" s="511"/>
      <c r="C1561" s="517"/>
      <c r="D1561" s="577"/>
      <c r="E1561" s="520"/>
      <c r="F1561" s="132" t="s">
        <v>24</v>
      </c>
      <c r="G1561" s="79"/>
      <c r="H1561" s="79"/>
      <c r="I1561" s="79">
        <v>234767.75</v>
      </c>
      <c r="J1561" s="79"/>
      <c r="K1561" s="79"/>
      <c r="L1561" s="79"/>
      <c r="M1561" s="79"/>
      <c r="N1561" s="79"/>
      <c r="O1561" s="79"/>
      <c r="P1561" s="79"/>
      <c r="Q1561" s="79"/>
      <c r="R1561" s="79"/>
      <c r="S1561" s="79"/>
      <c r="T1561" s="79"/>
      <c r="U1561" s="79"/>
      <c r="V1561" s="79"/>
      <c r="W1561" s="79"/>
      <c r="X1561" s="79"/>
      <c r="Y1561" s="79"/>
      <c r="Z1561" s="79"/>
      <c r="AA1561" s="261">
        <v>234767.75</v>
      </c>
      <c r="AB1561" s="175"/>
      <c r="AC1561" s="136">
        <v>4</v>
      </c>
      <c r="AD1561" s="137">
        <v>228049.79</v>
      </c>
      <c r="AE1561" s="136" t="s">
        <v>1350</v>
      </c>
      <c r="AF1561" s="126"/>
      <c r="AG1561" s="126"/>
    </row>
    <row r="1562" spans="1:33" s="52" customFormat="1" x14ac:dyDescent="0.25">
      <c r="A1562" s="514"/>
      <c r="B1562" s="511"/>
      <c r="C1562" s="517"/>
      <c r="D1562" s="577"/>
      <c r="E1562" s="520"/>
      <c r="F1562" s="132" t="s">
        <v>463</v>
      </c>
      <c r="G1562" s="79"/>
      <c r="H1562" s="79"/>
      <c r="I1562" s="79"/>
      <c r="J1562" s="79"/>
      <c r="K1562" s="79"/>
      <c r="L1562" s="79"/>
      <c r="M1562" s="79">
        <v>64327.9</v>
      </c>
      <c r="N1562" s="79"/>
      <c r="O1562" s="79"/>
      <c r="P1562" s="79"/>
      <c r="Q1562" s="79"/>
      <c r="R1562" s="79"/>
      <c r="S1562" s="79"/>
      <c r="T1562" s="79"/>
      <c r="U1562" s="79"/>
      <c r="V1562" s="79"/>
      <c r="W1562" s="79"/>
      <c r="X1562" s="79"/>
      <c r="Y1562" s="79"/>
      <c r="Z1562" s="79"/>
      <c r="AA1562" s="261">
        <v>64327.9</v>
      </c>
      <c r="AB1562" s="175"/>
      <c r="AC1562" s="136"/>
      <c r="AD1562" s="137"/>
      <c r="AE1562" s="136" t="s">
        <v>1349</v>
      </c>
      <c r="AF1562" s="126"/>
      <c r="AG1562" s="126"/>
    </row>
    <row r="1563" spans="1:33" s="52" customFormat="1" x14ac:dyDescent="0.25">
      <c r="A1563" s="514"/>
      <c r="B1563" s="511"/>
      <c r="C1563" s="517"/>
      <c r="D1563" s="577"/>
      <c r="E1563" s="520"/>
      <c r="F1563" s="132" t="s">
        <v>48</v>
      </c>
      <c r="G1563" s="79"/>
      <c r="H1563" s="79"/>
      <c r="I1563" s="79">
        <v>449990</v>
      </c>
      <c r="J1563" s="79"/>
      <c r="K1563" s="79"/>
      <c r="L1563" s="79"/>
      <c r="M1563" s="79"/>
      <c r="N1563" s="79"/>
      <c r="O1563" s="79"/>
      <c r="P1563" s="79"/>
      <c r="Q1563" s="79"/>
      <c r="R1563" s="79">
        <v>98936.2</v>
      </c>
      <c r="S1563" s="79"/>
      <c r="T1563" s="79"/>
      <c r="U1563" s="79"/>
      <c r="V1563" s="79"/>
      <c r="W1563" s="79"/>
      <c r="X1563" s="79"/>
      <c r="Y1563" s="79"/>
      <c r="Z1563" s="79"/>
      <c r="AA1563" s="261">
        <v>449990</v>
      </c>
      <c r="AB1563" s="175"/>
      <c r="AC1563" s="136">
        <v>2</v>
      </c>
      <c r="AD1563" s="137">
        <v>357772</v>
      </c>
      <c r="AE1563" s="136"/>
      <c r="AF1563" s="126"/>
      <c r="AG1563" s="126"/>
    </row>
    <row r="1564" spans="1:33" s="52" customFormat="1" x14ac:dyDescent="0.25">
      <c r="A1564" s="514"/>
      <c r="B1564" s="511"/>
      <c r="C1564" s="517"/>
      <c r="D1564" s="577"/>
      <c r="E1564" s="520"/>
      <c r="F1564" s="132" t="s">
        <v>51</v>
      </c>
      <c r="G1564" s="79"/>
      <c r="H1564" s="79"/>
      <c r="I1564" s="79"/>
      <c r="J1564" s="79"/>
      <c r="K1564" s="79"/>
      <c r="L1564" s="79"/>
      <c r="M1564" s="79">
        <v>200000</v>
      </c>
      <c r="N1564" s="79"/>
      <c r="O1564" s="79"/>
      <c r="P1564" s="79"/>
      <c r="Q1564" s="79"/>
      <c r="R1564" s="79"/>
      <c r="S1564" s="79"/>
      <c r="T1564" s="79"/>
      <c r="U1564" s="79"/>
      <c r="V1564" s="79"/>
      <c r="W1564" s="79"/>
      <c r="X1564" s="79"/>
      <c r="Y1564" s="79"/>
      <c r="Z1564" s="79"/>
      <c r="AA1564" s="261">
        <v>100000</v>
      </c>
      <c r="AB1564" s="175"/>
      <c r="AC1564" s="136"/>
      <c r="AD1564" s="137"/>
      <c r="AE1564" s="136" t="s">
        <v>1351</v>
      </c>
      <c r="AF1564" s="126"/>
      <c r="AG1564" s="126"/>
    </row>
    <row r="1565" spans="1:33" s="52" customFormat="1" x14ac:dyDescent="0.25">
      <c r="A1565" s="514"/>
      <c r="B1565" s="511"/>
      <c r="C1565" s="517"/>
      <c r="D1565" s="577"/>
      <c r="E1565" s="520"/>
      <c r="F1565" s="132" t="s">
        <v>76</v>
      </c>
      <c r="G1565" s="79"/>
      <c r="H1565" s="79"/>
      <c r="I1565" s="79">
        <v>60000</v>
      </c>
      <c r="J1565" s="79"/>
      <c r="K1565" s="79"/>
      <c r="L1565" s="79"/>
      <c r="M1565" s="79">
        <v>60000</v>
      </c>
      <c r="N1565" s="79"/>
      <c r="O1565" s="79"/>
      <c r="P1565" s="79"/>
      <c r="Q1565" s="79"/>
      <c r="R1565" s="79"/>
      <c r="S1565" s="79"/>
      <c r="T1565" s="79"/>
      <c r="U1565" s="79"/>
      <c r="V1565" s="79"/>
      <c r="W1565" s="79"/>
      <c r="X1565" s="79"/>
      <c r="Y1565" s="79"/>
      <c r="Z1565" s="79"/>
      <c r="AA1565" s="261">
        <v>60000</v>
      </c>
      <c r="AB1565" s="175"/>
      <c r="AC1565" s="136"/>
      <c r="AD1565" s="137"/>
      <c r="AE1565" s="136" t="s">
        <v>1349</v>
      </c>
      <c r="AF1565" s="126"/>
      <c r="AG1565" s="126"/>
    </row>
    <row r="1566" spans="1:33" s="52" customFormat="1" x14ac:dyDescent="0.25">
      <c r="A1566" s="515"/>
      <c r="B1566" s="512"/>
      <c r="C1566" s="518"/>
      <c r="D1566" s="578"/>
      <c r="E1566" s="521"/>
      <c r="F1566" s="132" t="s">
        <v>54</v>
      </c>
      <c r="G1566" s="79"/>
      <c r="H1566" s="79"/>
      <c r="I1566" s="79"/>
      <c r="J1566" s="79"/>
      <c r="K1566" s="79"/>
      <c r="L1566" s="79"/>
      <c r="M1566" s="79">
        <v>170000</v>
      </c>
      <c r="N1566" s="79"/>
      <c r="O1566" s="79"/>
      <c r="P1566" s="79"/>
      <c r="Q1566" s="79"/>
      <c r="R1566" s="79"/>
      <c r="S1566" s="79"/>
      <c r="T1566" s="79"/>
      <c r="U1566" s="79"/>
      <c r="V1566" s="79"/>
      <c r="W1566" s="79"/>
      <c r="X1566" s="79"/>
      <c r="Y1566" s="79"/>
      <c r="Z1566" s="79"/>
      <c r="AA1566" s="261">
        <v>270000</v>
      </c>
      <c r="AB1566" s="175"/>
      <c r="AC1566" s="136"/>
      <c r="AD1566" s="137"/>
      <c r="AE1566" s="136" t="s">
        <v>1349</v>
      </c>
      <c r="AF1566" s="126"/>
      <c r="AG1566" s="126"/>
    </row>
    <row r="1567" spans="1:33" s="52" customFormat="1" x14ac:dyDescent="0.25">
      <c r="A1567" s="181"/>
      <c r="B1567" s="182" t="s">
        <v>16</v>
      </c>
      <c r="C1567" s="183"/>
      <c r="D1567" s="82"/>
      <c r="E1567" s="82"/>
      <c r="F1567" s="184"/>
      <c r="G1567" s="143"/>
      <c r="H1567" s="143"/>
      <c r="I1567" s="143"/>
      <c r="J1567" s="143"/>
      <c r="K1567" s="143"/>
      <c r="L1567" s="143"/>
      <c r="M1567" s="143"/>
      <c r="N1567" s="143"/>
      <c r="O1567" s="143"/>
      <c r="P1567" s="143"/>
      <c r="Q1567" s="143"/>
      <c r="R1567" s="143"/>
      <c r="S1567" s="143"/>
      <c r="T1567" s="143"/>
      <c r="U1567" s="143"/>
      <c r="V1567" s="143"/>
      <c r="W1567" s="143"/>
      <c r="X1567" s="143"/>
      <c r="Y1567" s="143"/>
      <c r="Z1567" s="143"/>
      <c r="AA1567" s="144">
        <f>SUM(AA1559:AA1566)</f>
        <v>2333288.2400000002</v>
      </c>
      <c r="AB1567" s="145">
        <f>AA1567/E1559</f>
        <v>1</v>
      </c>
      <c r="AC1567" s="136"/>
      <c r="AD1567" s="137"/>
      <c r="AE1567" s="136"/>
      <c r="AF1567" s="126"/>
      <c r="AG1567" s="126"/>
    </row>
    <row r="1568" spans="1:33" s="52" customFormat="1" x14ac:dyDescent="0.25">
      <c r="A1568" s="513">
        <v>178</v>
      </c>
      <c r="B1568" s="510" t="s">
        <v>597</v>
      </c>
      <c r="C1568" s="516" t="s">
        <v>593</v>
      </c>
      <c r="D1568" s="522" t="s">
        <v>903</v>
      </c>
      <c r="E1568" s="519">
        <v>1213317.72</v>
      </c>
      <c r="F1568" s="132" t="s">
        <v>594</v>
      </c>
      <c r="G1568" s="84"/>
      <c r="H1568" s="133"/>
      <c r="I1568" s="133">
        <v>700000</v>
      </c>
      <c r="J1568" s="133"/>
      <c r="K1568" s="134"/>
      <c r="L1568" s="133"/>
      <c r="M1568" s="133"/>
      <c r="N1568" s="133"/>
      <c r="O1568" s="133"/>
      <c r="P1568" s="133"/>
      <c r="Q1568" s="133"/>
      <c r="R1568" s="133"/>
      <c r="S1568" s="133">
        <v>206793</v>
      </c>
      <c r="T1568" s="133"/>
      <c r="U1568" s="133"/>
      <c r="V1568" s="133"/>
      <c r="W1568" s="133"/>
      <c r="X1568" s="133"/>
      <c r="Y1568" s="133"/>
      <c r="Z1568" s="133"/>
      <c r="AA1568" s="133">
        <v>700000</v>
      </c>
      <c r="AB1568" s="175"/>
      <c r="AC1568" s="136">
        <v>5</v>
      </c>
      <c r="AD1568" s="137">
        <v>493207</v>
      </c>
      <c r="AE1568" s="136"/>
      <c r="AF1568" s="126"/>
      <c r="AG1568" s="126"/>
    </row>
    <row r="1569" spans="1:33" s="52" customFormat="1" x14ac:dyDescent="0.25">
      <c r="A1569" s="514"/>
      <c r="B1569" s="511"/>
      <c r="C1569" s="517"/>
      <c r="D1569" s="577"/>
      <c r="E1569" s="520"/>
      <c r="F1569" s="132" t="s">
        <v>595</v>
      </c>
      <c r="G1569" s="84"/>
      <c r="H1569" s="133"/>
      <c r="I1569" s="133"/>
      <c r="J1569" s="133"/>
      <c r="K1569" s="261"/>
      <c r="L1569" s="133"/>
      <c r="M1569" s="133"/>
      <c r="N1569" s="133">
        <v>30000</v>
      </c>
      <c r="O1569" s="133"/>
      <c r="P1569" s="133"/>
      <c r="Q1569" s="133"/>
      <c r="R1569" s="133"/>
      <c r="S1569" s="133"/>
      <c r="T1569" s="133"/>
      <c r="U1569" s="133"/>
      <c r="V1569" s="133"/>
      <c r="W1569" s="133"/>
      <c r="X1569" s="133"/>
      <c r="Y1569" s="133"/>
      <c r="Z1569" s="133"/>
      <c r="AA1569" s="133">
        <v>30000</v>
      </c>
      <c r="AB1569" s="175"/>
      <c r="AC1569" s="136"/>
      <c r="AD1569" s="137"/>
      <c r="AE1569" s="136"/>
      <c r="AF1569" s="126"/>
      <c r="AG1569" s="126"/>
    </row>
    <row r="1570" spans="1:33" s="52" customFormat="1" x14ac:dyDescent="0.25">
      <c r="A1570" s="514"/>
      <c r="B1570" s="511"/>
      <c r="C1570" s="517"/>
      <c r="D1570" s="577"/>
      <c r="E1570" s="520"/>
      <c r="F1570" s="132" t="s">
        <v>596</v>
      </c>
      <c r="G1570" s="84"/>
      <c r="H1570" s="133"/>
      <c r="I1570" s="133"/>
      <c r="J1570" s="133"/>
      <c r="K1570" s="134"/>
      <c r="L1570" s="133"/>
      <c r="M1570" s="133"/>
      <c r="N1570" s="133">
        <v>28317.72</v>
      </c>
      <c r="O1570" s="133"/>
      <c r="P1570" s="133"/>
      <c r="Q1570" s="133"/>
      <c r="R1570" s="133"/>
      <c r="S1570" s="133"/>
      <c r="T1570" s="133"/>
      <c r="U1570" s="133"/>
      <c r="V1570" s="133"/>
      <c r="W1570" s="133"/>
      <c r="X1570" s="133"/>
      <c r="Y1570" s="133"/>
      <c r="Z1570" s="133"/>
      <c r="AA1570" s="133">
        <v>28317.72</v>
      </c>
      <c r="AB1570" s="175"/>
      <c r="AC1570" s="136"/>
      <c r="AD1570" s="137"/>
      <c r="AE1570" s="136"/>
      <c r="AF1570" s="126"/>
      <c r="AG1570" s="126"/>
    </row>
    <row r="1571" spans="1:33" s="52" customFormat="1" x14ac:dyDescent="0.25">
      <c r="A1571" s="514"/>
      <c r="B1571" s="511"/>
      <c r="C1571" s="517"/>
      <c r="D1571" s="577"/>
      <c r="E1571" s="520"/>
      <c r="F1571" s="132" t="s">
        <v>598</v>
      </c>
      <c r="G1571" s="84"/>
      <c r="H1571" s="133"/>
      <c r="I1571" s="133"/>
      <c r="J1571" s="133"/>
      <c r="K1571" s="133"/>
      <c r="L1571" s="133"/>
      <c r="M1571" s="133"/>
      <c r="N1571" s="133"/>
      <c r="O1571" s="133"/>
      <c r="P1571" s="133"/>
      <c r="Q1571" s="133"/>
      <c r="R1571" s="133"/>
      <c r="S1571" s="133"/>
      <c r="T1571" s="133">
        <v>5000</v>
      </c>
      <c r="U1571" s="133"/>
      <c r="V1571" s="133"/>
      <c r="W1571" s="133"/>
      <c r="X1571" s="133"/>
      <c r="Y1571" s="133"/>
      <c r="Z1571" s="133"/>
      <c r="AA1571" s="133">
        <v>5000</v>
      </c>
      <c r="AB1571" s="175"/>
      <c r="AC1571" s="136"/>
      <c r="AD1571" s="137"/>
      <c r="AE1571" s="136"/>
      <c r="AF1571" s="126"/>
      <c r="AG1571" s="126"/>
    </row>
    <row r="1572" spans="1:33" s="52" customFormat="1" x14ac:dyDescent="0.25">
      <c r="A1572" s="514"/>
      <c r="B1572" s="511"/>
      <c r="C1572" s="517"/>
      <c r="D1572" s="577"/>
      <c r="E1572" s="520"/>
      <c r="F1572" s="132" t="s">
        <v>599</v>
      </c>
      <c r="G1572" s="84"/>
      <c r="H1572" s="133"/>
      <c r="I1572" s="133"/>
      <c r="J1572" s="133"/>
      <c r="K1572" s="133"/>
      <c r="L1572" s="133"/>
      <c r="M1572" s="133"/>
      <c r="N1572" s="133"/>
      <c r="O1572" s="133"/>
      <c r="P1572" s="133"/>
      <c r="Q1572" s="133">
        <v>120000</v>
      </c>
      <c r="R1572" s="133"/>
      <c r="S1572" s="133"/>
      <c r="T1572" s="133"/>
      <c r="U1572" s="133"/>
      <c r="V1572" s="133"/>
      <c r="W1572" s="133"/>
      <c r="X1572" s="133"/>
      <c r="Y1572" s="133"/>
      <c r="Z1572" s="133"/>
      <c r="AA1572" s="133">
        <v>120000</v>
      </c>
      <c r="AB1572" s="175"/>
      <c r="AC1572" s="136"/>
      <c r="AD1572" s="137"/>
      <c r="AE1572" s="136"/>
      <c r="AF1572" s="126"/>
      <c r="AG1572" s="126"/>
    </row>
    <row r="1573" spans="1:33" s="52" customFormat="1" x14ac:dyDescent="0.25">
      <c r="A1573" s="514"/>
      <c r="B1573" s="511"/>
      <c r="C1573" s="517"/>
      <c r="D1573" s="577"/>
      <c r="E1573" s="520"/>
      <c r="F1573" s="132" t="s">
        <v>600</v>
      </c>
      <c r="G1573" s="84"/>
      <c r="H1573" s="133"/>
      <c r="I1573" s="133"/>
      <c r="J1573" s="133"/>
      <c r="K1573" s="133"/>
      <c r="L1573" s="133"/>
      <c r="M1573" s="133"/>
      <c r="N1573" s="133"/>
      <c r="O1573" s="133"/>
      <c r="P1573" s="133"/>
      <c r="Q1573" s="133">
        <v>80000</v>
      </c>
      <c r="R1573" s="133"/>
      <c r="S1573" s="133"/>
      <c r="T1573" s="133"/>
      <c r="U1573" s="133"/>
      <c r="V1573" s="133"/>
      <c r="W1573" s="133"/>
      <c r="X1573" s="133"/>
      <c r="Y1573" s="133"/>
      <c r="Z1573" s="133"/>
      <c r="AA1573" s="133">
        <v>80000</v>
      </c>
      <c r="AB1573" s="175"/>
      <c r="AC1573" s="136"/>
      <c r="AD1573" s="137"/>
      <c r="AE1573" s="136"/>
      <c r="AF1573" s="126"/>
      <c r="AG1573" s="126"/>
    </row>
    <row r="1574" spans="1:33" s="52" customFormat="1" x14ac:dyDescent="0.25">
      <c r="A1574" s="515"/>
      <c r="B1574" s="512"/>
      <c r="C1574" s="518"/>
      <c r="D1574" s="578"/>
      <c r="E1574" s="521"/>
      <c r="F1574" s="132" t="s">
        <v>601</v>
      </c>
      <c r="G1574" s="84"/>
      <c r="H1574" s="133"/>
      <c r="I1574" s="133"/>
      <c r="J1574" s="133">
        <v>250000</v>
      </c>
      <c r="K1574" s="133"/>
      <c r="L1574" s="133"/>
      <c r="M1574" s="133"/>
      <c r="N1574" s="133"/>
      <c r="O1574" s="133"/>
      <c r="P1574" s="133"/>
      <c r="Q1574" s="133"/>
      <c r="R1574" s="133">
        <v>150000</v>
      </c>
      <c r="S1574" s="133"/>
      <c r="T1574" s="133"/>
      <c r="U1574" s="133"/>
      <c r="V1574" s="133"/>
      <c r="W1574" s="133"/>
      <c r="X1574" s="133"/>
      <c r="Y1574" s="133"/>
      <c r="Z1574" s="133"/>
      <c r="AA1574" s="133">
        <v>250000</v>
      </c>
      <c r="AB1574" s="175"/>
      <c r="AC1574" s="136">
        <v>3</v>
      </c>
      <c r="AD1574" s="137">
        <v>150000</v>
      </c>
      <c r="AE1574" s="136" t="s">
        <v>1352</v>
      </c>
      <c r="AF1574" s="126"/>
      <c r="AG1574" s="126"/>
    </row>
    <row r="1575" spans="1:33" s="52" customFormat="1" x14ac:dyDescent="0.25">
      <c r="A1575" s="181"/>
      <c r="B1575" s="182" t="s">
        <v>16</v>
      </c>
      <c r="C1575" s="183"/>
      <c r="D1575" s="82"/>
      <c r="E1575" s="82"/>
      <c r="F1575" s="184"/>
      <c r="G1575" s="143"/>
      <c r="H1575" s="143"/>
      <c r="I1575" s="143"/>
      <c r="J1575" s="143"/>
      <c r="K1575" s="143"/>
      <c r="L1575" s="143"/>
      <c r="M1575" s="143"/>
      <c r="N1575" s="143"/>
      <c r="O1575" s="143"/>
      <c r="P1575" s="143"/>
      <c r="Q1575" s="143"/>
      <c r="R1575" s="143"/>
      <c r="S1575" s="143"/>
      <c r="T1575" s="143"/>
      <c r="U1575" s="143"/>
      <c r="V1575" s="143"/>
      <c r="W1575" s="143"/>
      <c r="X1575" s="143"/>
      <c r="Y1575" s="143"/>
      <c r="Z1575" s="143"/>
      <c r="AA1575" s="144">
        <f>SUM(AA1568:AA1574)</f>
        <v>1213317.72</v>
      </c>
      <c r="AB1575" s="145">
        <f>AA1575/E1568</f>
        <v>1</v>
      </c>
      <c r="AC1575" s="136"/>
      <c r="AD1575" s="137"/>
      <c r="AE1575" s="136"/>
      <c r="AF1575" s="126"/>
      <c r="AG1575" s="126"/>
    </row>
    <row r="1576" spans="1:33" s="52" customFormat="1" x14ac:dyDescent="0.25">
      <c r="A1576" s="513">
        <v>179</v>
      </c>
      <c r="B1576" s="510" t="s">
        <v>603</v>
      </c>
      <c r="C1576" s="516" t="s">
        <v>593</v>
      </c>
      <c r="D1576" s="522" t="s">
        <v>1176</v>
      </c>
      <c r="E1576" s="519">
        <v>2054391.7300000002</v>
      </c>
      <c r="F1576" s="132" t="s">
        <v>602</v>
      </c>
      <c r="G1576" s="79"/>
      <c r="H1576" s="79"/>
      <c r="I1576" s="79"/>
      <c r="J1576" s="79"/>
      <c r="K1576" s="79"/>
      <c r="L1576" s="79"/>
      <c r="M1576" s="79"/>
      <c r="N1576" s="79"/>
      <c r="O1576" s="79"/>
      <c r="P1576" s="79"/>
      <c r="Q1576" s="79"/>
      <c r="R1576" s="79"/>
      <c r="S1576" s="79"/>
      <c r="T1576" s="79"/>
      <c r="U1576" s="79"/>
      <c r="V1576" s="79"/>
      <c r="W1576" s="79">
        <v>63491.53</v>
      </c>
      <c r="X1576" s="79"/>
      <c r="Y1576" s="79"/>
      <c r="Z1576" s="79"/>
      <c r="AA1576" s="261">
        <v>63491.53</v>
      </c>
      <c r="AB1576" s="175"/>
      <c r="AC1576" s="136"/>
      <c r="AD1576" s="137"/>
      <c r="AE1576" s="136"/>
      <c r="AF1576" s="126"/>
      <c r="AG1576" s="126"/>
    </row>
    <row r="1577" spans="1:33" s="52" customFormat="1" x14ac:dyDescent="0.25">
      <c r="A1577" s="514"/>
      <c r="B1577" s="511"/>
      <c r="C1577" s="517"/>
      <c r="D1577" s="517"/>
      <c r="E1577" s="520"/>
      <c r="F1577" s="132" t="s">
        <v>82</v>
      </c>
      <c r="G1577" s="79"/>
      <c r="H1577" s="79"/>
      <c r="I1577" s="79"/>
      <c r="J1577" s="79"/>
      <c r="K1577" s="79"/>
      <c r="L1577" s="79"/>
      <c r="M1577" s="79"/>
      <c r="N1577" s="79"/>
      <c r="O1577" s="79"/>
      <c r="P1577" s="79"/>
      <c r="Q1577" s="79"/>
      <c r="R1577" s="79">
        <v>250000</v>
      </c>
      <c r="S1577" s="79"/>
      <c r="T1577" s="79"/>
      <c r="U1577" s="79"/>
      <c r="V1577" s="79"/>
      <c r="W1577" s="79"/>
      <c r="X1577" s="79"/>
      <c r="Y1577" s="79"/>
      <c r="Z1577" s="79"/>
      <c r="AA1577" s="261">
        <v>250000</v>
      </c>
      <c r="AB1577" s="175"/>
      <c r="AC1577" s="136"/>
      <c r="AD1577" s="137"/>
      <c r="AE1577" s="136"/>
      <c r="AF1577" s="126"/>
      <c r="AG1577" s="126"/>
    </row>
    <row r="1578" spans="1:33" s="52" customFormat="1" x14ac:dyDescent="0.25">
      <c r="A1578" s="514"/>
      <c r="B1578" s="511"/>
      <c r="C1578" s="517"/>
      <c r="D1578" s="517"/>
      <c r="E1578" s="520"/>
      <c r="F1578" s="132" t="s">
        <v>1353</v>
      </c>
      <c r="G1578" s="79"/>
      <c r="H1578" s="79"/>
      <c r="I1578" s="79"/>
      <c r="J1578" s="79"/>
      <c r="K1578" s="79"/>
      <c r="L1578" s="79"/>
      <c r="M1578" s="79"/>
      <c r="N1578" s="79"/>
      <c r="O1578" s="79"/>
      <c r="P1578" s="79"/>
      <c r="Q1578" s="79"/>
      <c r="R1578" s="79">
        <v>361931.41</v>
      </c>
      <c r="S1578" s="79"/>
      <c r="T1578" s="79"/>
      <c r="U1578" s="79"/>
      <c r="V1578" s="79"/>
      <c r="W1578" s="79"/>
      <c r="X1578" s="79"/>
      <c r="Y1578" s="79"/>
      <c r="Z1578" s="79"/>
      <c r="AA1578" s="261">
        <v>361931.41</v>
      </c>
      <c r="AB1578" s="175"/>
      <c r="AC1578" s="136"/>
      <c r="AD1578" s="137"/>
      <c r="AE1578" s="136"/>
      <c r="AF1578" s="126"/>
      <c r="AG1578" s="126"/>
    </row>
    <row r="1579" spans="1:33" s="52" customFormat="1" x14ac:dyDescent="0.25">
      <c r="A1579" s="514"/>
      <c r="B1579" s="511"/>
      <c r="C1579" s="517"/>
      <c r="D1579" s="517"/>
      <c r="E1579" s="520"/>
      <c r="F1579" s="132" t="s">
        <v>77</v>
      </c>
      <c r="G1579" s="79"/>
      <c r="H1579" s="79"/>
      <c r="I1579" s="79"/>
      <c r="J1579" s="79"/>
      <c r="K1579" s="79"/>
      <c r="L1579" s="79"/>
      <c r="M1579" s="79"/>
      <c r="N1579" s="79"/>
      <c r="O1579" s="79"/>
      <c r="P1579" s="79"/>
      <c r="Q1579" s="79"/>
      <c r="R1579" s="79"/>
      <c r="S1579" s="79"/>
      <c r="T1579" s="79">
        <v>251477.02</v>
      </c>
      <c r="U1579" s="79"/>
      <c r="V1579" s="79"/>
      <c r="W1579" s="79"/>
      <c r="X1579" s="79"/>
      <c r="Y1579" s="79"/>
      <c r="Z1579" s="79"/>
      <c r="AA1579" s="261">
        <v>251477.02</v>
      </c>
      <c r="AB1579" s="175"/>
      <c r="AC1579" s="136"/>
      <c r="AD1579" s="137"/>
      <c r="AE1579" s="136"/>
      <c r="AF1579" s="126"/>
      <c r="AG1579" s="126"/>
    </row>
    <row r="1580" spans="1:33" s="52" customFormat="1" x14ac:dyDescent="0.25">
      <c r="A1580" s="514"/>
      <c r="B1580" s="511"/>
      <c r="C1580" s="517"/>
      <c r="D1580" s="517"/>
      <c r="E1580" s="520"/>
      <c r="F1580" s="132" t="s">
        <v>523</v>
      </c>
      <c r="G1580" s="79"/>
      <c r="H1580" s="79"/>
      <c r="I1580" s="79"/>
      <c r="J1580" s="79"/>
      <c r="K1580" s="79"/>
      <c r="L1580" s="79"/>
      <c r="M1580" s="79"/>
      <c r="N1580" s="79"/>
      <c r="O1580" s="79"/>
      <c r="P1580" s="79"/>
      <c r="Q1580" s="79"/>
      <c r="R1580" s="79"/>
      <c r="S1580" s="79">
        <v>90000</v>
      </c>
      <c r="T1580" s="79"/>
      <c r="U1580" s="79"/>
      <c r="V1580" s="79"/>
      <c r="W1580" s="79"/>
      <c r="X1580" s="79"/>
      <c r="Y1580" s="79"/>
      <c r="Z1580" s="79"/>
      <c r="AA1580" s="261">
        <v>90000</v>
      </c>
      <c r="AB1580" s="175"/>
      <c r="AC1580" s="136"/>
      <c r="AD1580" s="137"/>
      <c r="AE1580" s="136"/>
      <c r="AF1580" s="126"/>
      <c r="AG1580" s="126"/>
    </row>
    <row r="1581" spans="1:33" s="52" customFormat="1" x14ac:dyDescent="0.25">
      <c r="A1581" s="514"/>
      <c r="B1581" s="511"/>
      <c r="C1581" s="517"/>
      <c r="D1581" s="517"/>
      <c r="E1581" s="520"/>
      <c r="F1581" s="132" t="s">
        <v>856</v>
      </c>
      <c r="G1581" s="79"/>
      <c r="H1581" s="79"/>
      <c r="I1581" s="79"/>
      <c r="J1581" s="79"/>
      <c r="K1581" s="79"/>
      <c r="L1581" s="79"/>
      <c r="M1581" s="79"/>
      <c r="N1581" s="79"/>
      <c r="O1581" s="79"/>
      <c r="P1581" s="79"/>
      <c r="Q1581" s="79"/>
      <c r="R1581" s="79"/>
      <c r="S1581" s="79">
        <v>27000</v>
      </c>
      <c r="T1581" s="79"/>
      <c r="U1581" s="79"/>
      <c r="V1581" s="79"/>
      <c r="W1581" s="79"/>
      <c r="X1581" s="79"/>
      <c r="Y1581" s="79"/>
      <c r="Z1581" s="79"/>
      <c r="AA1581" s="261">
        <v>27000</v>
      </c>
      <c r="AB1581" s="175"/>
      <c r="AC1581" s="136"/>
      <c r="AD1581" s="137"/>
      <c r="AE1581" s="136"/>
      <c r="AF1581" s="126"/>
      <c r="AG1581" s="126"/>
    </row>
    <row r="1582" spans="1:33" s="52" customFormat="1" x14ac:dyDescent="0.25">
      <c r="A1582" s="515"/>
      <c r="B1582" s="512"/>
      <c r="C1582" s="518"/>
      <c r="D1582" s="518"/>
      <c r="E1582" s="521"/>
      <c r="F1582" s="132" t="s">
        <v>605</v>
      </c>
      <c r="G1582" s="79"/>
      <c r="H1582" s="79"/>
      <c r="I1582" s="79"/>
      <c r="J1582" s="79"/>
      <c r="K1582" s="79"/>
      <c r="L1582" s="79"/>
      <c r="M1582" s="79"/>
      <c r="N1582" s="79"/>
      <c r="O1582" s="79"/>
      <c r="P1582" s="79"/>
      <c r="Q1582" s="79">
        <v>230979.77</v>
      </c>
      <c r="R1582" s="79"/>
      <c r="S1582" s="79"/>
      <c r="T1582" s="79"/>
      <c r="U1582" s="79"/>
      <c r="V1582" s="79"/>
      <c r="W1582" s="79"/>
      <c r="X1582" s="79"/>
      <c r="Y1582" s="79"/>
      <c r="Z1582" s="79"/>
      <c r="AA1582" s="261">
        <v>245491.77</v>
      </c>
      <c r="AB1582" s="175"/>
      <c r="AC1582" s="136">
        <v>1</v>
      </c>
      <c r="AD1582" s="137">
        <v>14512</v>
      </c>
      <c r="AE1582" s="136"/>
      <c r="AF1582" s="126"/>
      <c r="AG1582" s="126"/>
    </row>
    <row r="1583" spans="1:33" s="52" customFormat="1" x14ac:dyDescent="0.25">
      <c r="A1583" s="177"/>
      <c r="B1583" s="105"/>
      <c r="C1583" s="80"/>
      <c r="D1583" s="32"/>
      <c r="E1583" s="33"/>
      <c r="F1583" s="135" t="s">
        <v>54</v>
      </c>
      <c r="G1583" s="79"/>
      <c r="H1583" s="79"/>
      <c r="I1583" s="79"/>
      <c r="J1583" s="79"/>
      <c r="K1583" s="79"/>
      <c r="L1583" s="79">
        <v>650000</v>
      </c>
      <c r="M1583" s="79"/>
      <c r="N1583" s="79"/>
      <c r="O1583" s="79"/>
      <c r="P1583" s="79"/>
      <c r="Q1583" s="79">
        <v>600000</v>
      </c>
      <c r="R1583" s="79"/>
      <c r="S1583" s="79"/>
      <c r="T1583" s="79"/>
      <c r="U1583" s="79"/>
      <c r="V1583" s="79"/>
      <c r="W1583" s="79"/>
      <c r="X1583" s="79"/>
      <c r="Y1583" s="79"/>
      <c r="Z1583" s="79"/>
      <c r="AA1583" s="261">
        <v>650000</v>
      </c>
      <c r="AB1583" s="175"/>
      <c r="AC1583" s="136">
        <v>1</v>
      </c>
      <c r="AD1583" s="137">
        <v>50000</v>
      </c>
      <c r="AE1583" s="136"/>
      <c r="AF1583" s="126"/>
      <c r="AG1583" s="126"/>
    </row>
    <row r="1584" spans="1:33" s="52" customFormat="1" x14ac:dyDescent="0.25">
      <c r="A1584" s="177"/>
      <c r="B1584" s="105"/>
      <c r="C1584" s="80"/>
      <c r="D1584" s="32"/>
      <c r="E1584" s="33"/>
      <c r="F1584" s="135" t="s">
        <v>55</v>
      </c>
      <c r="G1584" s="79"/>
      <c r="H1584" s="79"/>
      <c r="I1584" s="79"/>
      <c r="J1584" s="79"/>
      <c r="K1584" s="79"/>
      <c r="L1584" s="79"/>
      <c r="M1584" s="79"/>
      <c r="N1584" s="79"/>
      <c r="O1584" s="79"/>
      <c r="P1584" s="79"/>
      <c r="Q1584" s="79">
        <v>70000</v>
      </c>
      <c r="R1584" s="79"/>
      <c r="S1584" s="79"/>
      <c r="T1584" s="79"/>
      <c r="U1584" s="79"/>
      <c r="V1584" s="79"/>
      <c r="W1584" s="79"/>
      <c r="X1584" s="79"/>
      <c r="Y1584" s="79"/>
      <c r="Z1584" s="79"/>
      <c r="AA1584" s="261">
        <v>70000</v>
      </c>
      <c r="AB1584" s="175"/>
      <c r="AC1584" s="136"/>
      <c r="AD1584" s="137"/>
      <c r="AE1584" s="136"/>
      <c r="AF1584" s="126"/>
      <c r="AG1584" s="126"/>
    </row>
    <row r="1585" spans="1:33" s="52" customFormat="1" x14ac:dyDescent="0.25">
      <c r="A1585" s="177"/>
      <c r="B1585" s="105"/>
      <c r="C1585" s="80"/>
      <c r="D1585" s="32"/>
      <c r="E1585" s="33"/>
      <c r="F1585" s="135" t="s">
        <v>886</v>
      </c>
      <c r="G1585" s="79"/>
      <c r="H1585" s="79"/>
      <c r="I1585" s="79"/>
      <c r="J1585" s="79"/>
      <c r="K1585" s="79"/>
      <c r="L1585" s="79"/>
      <c r="M1585" s="79"/>
      <c r="N1585" s="79"/>
      <c r="O1585" s="79"/>
      <c r="P1585" s="79"/>
      <c r="Q1585" s="79"/>
      <c r="R1585" s="79"/>
      <c r="S1585" s="79"/>
      <c r="T1585" s="79"/>
      <c r="U1585" s="79"/>
      <c r="V1585" s="79"/>
      <c r="W1585" s="79"/>
      <c r="X1585" s="79">
        <v>30000</v>
      </c>
      <c r="Y1585" s="79"/>
      <c r="Z1585" s="79"/>
      <c r="AA1585" s="261">
        <v>30000</v>
      </c>
      <c r="AB1585" s="175"/>
      <c r="AC1585" s="136"/>
      <c r="AD1585" s="137"/>
      <c r="AE1585" s="136"/>
      <c r="AF1585" s="126"/>
      <c r="AG1585" s="126"/>
    </row>
    <row r="1586" spans="1:33" s="52" customFormat="1" x14ac:dyDescent="0.25">
      <c r="A1586" s="177"/>
      <c r="B1586" s="105"/>
      <c r="C1586" s="80"/>
      <c r="D1586" s="32"/>
      <c r="E1586" s="33"/>
      <c r="F1586" s="135" t="s">
        <v>1354</v>
      </c>
      <c r="G1586" s="79"/>
      <c r="H1586" s="79"/>
      <c r="I1586" s="79"/>
      <c r="J1586" s="79"/>
      <c r="K1586" s="79"/>
      <c r="L1586" s="79"/>
      <c r="M1586" s="79">
        <v>245492</v>
      </c>
      <c r="N1586" s="79"/>
      <c r="O1586" s="79"/>
      <c r="P1586" s="79"/>
      <c r="Q1586" s="79"/>
      <c r="R1586" s="79"/>
      <c r="S1586" s="79"/>
      <c r="T1586" s="79"/>
      <c r="U1586" s="79"/>
      <c r="V1586" s="79"/>
      <c r="W1586" s="79"/>
      <c r="X1586" s="79">
        <v>15000</v>
      </c>
      <c r="Y1586" s="79"/>
      <c r="Z1586" s="79"/>
      <c r="AA1586" s="261">
        <v>15000</v>
      </c>
      <c r="AB1586" s="175"/>
      <c r="AC1586" s="136"/>
      <c r="AD1586" s="137"/>
      <c r="AE1586" s="136"/>
      <c r="AF1586" s="126"/>
      <c r="AG1586" s="126"/>
    </row>
    <row r="1587" spans="1:33" s="52" customFormat="1" x14ac:dyDescent="0.25">
      <c r="A1587" s="181"/>
      <c r="B1587" s="182" t="s">
        <v>16</v>
      </c>
      <c r="C1587" s="183"/>
      <c r="D1587" s="82"/>
      <c r="E1587" s="82"/>
      <c r="F1587" s="184"/>
      <c r="G1587" s="143"/>
      <c r="H1587" s="143"/>
      <c r="I1587" s="143"/>
      <c r="J1587" s="143"/>
      <c r="K1587" s="143"/>
      <c r="L1587" s="143"/>
      <c r="M1587" s="143"/>
      <c r="N1587" s="143"/>
      <c r="O1587" s="143"/>
      <c r="P1587" s="143"/>
      <c r="Q1587" s="143"/>
      <c r="R1587" s="143"/>
      <c r="S1587" s="143"/>
      <c r="T1587" s="143"/>
      <c r="U1587" s="143"/>
      <c r="V1587" s="143"/>
      <c r="W1587" s="143"/>
      <c r="X1587" s="143"/>
      <c r="Y1587" s="143"/>
      <c r="Z1587" s="143"/>
      <c r="AA1587" s="144">
        <f>SUM(AA1576:AA1586)</f>
        <v>2054391.73</v>
      </c>
      <c r="AB1587" s="145">
        <f>AA1587/E1576</f>
        <v>0.99999999999999989</v>
      </c>
      <c r="AC1587" s="136"/>
      <c r="AD1587" s="137"/>
      <c r="AE1587" s="136"/>
      <c r="AF1587" s="126"/>
      <c r="AG1587" s="126"/>
    </row>
    <row r="1588" spans="1:33" s="52" customFormat="1" x14ac:dyDescent="0.25">
      <c r="A1588" s="513">
        <v>180</v>
      </c>
      <c r="B1588" s="510" t="s">
        <v>606</v>
      </c>
      <c r="C1588" s="516" t="s">
        <v>607</v>
      </c>
      <c r="D1588" s="522" t="s">
        <v>904</v>
      </c>
      <c r="E1588" s="519">
        <v>2166710.38</v>
      </c>
      <c r="F1588" s="132" t="s">
        <v>32</v>
      </c>
      <c r="G1588" s="79"/>
      <c r="H1588" s="79"/>
      <c r="I1588" s="79">
        <v>1104897.3700000001</v>
      </c>
      <c r="J1588" s="79"/>
      <c r="K1588" s="79"/>
      <c r="L1588" s="79">
        <v>435092.37</v>
      </c>
      <c r="M1588" s="79"/>
      <c r="N1588" s="79"/>
      <c r="O1588" s="79"/>
      <c r="P1588" s="79">
        <v>266156.37</v>
      </c>
      <c r="Q1588" s="79"/>
      <c r="R1588" s="79"/>
      <c r="S1588" s="79"/>
      <c r="T1588" s="79"/>
      <c r="U1588" s="79"/>
      <c r="V1588" s="79"/>
      <c r="W1588" s="79"/>
      <c r="X1588" s="79"/>
      <c r="Y1588" s="79"/>
      <c r="Z1588" s="79"/>
      <c r="AA1588" s="261">
        <v>1104897.3700000001</v>
      </c>
      <c r="AB1588" s="175"/>
      <c r="AC1588" s="136">
        <v>8</v>
      </c>
      <c r="AD1588" s="137">
        <v>669805</v>
      </c>
      <c r="AE1588" s="136"/>
      <c r="AF1588" s="126"/>
      <c r="AG1588" s="126"/>
    </row>
    <row r="1589" spans="1:33" s="52" customFormat="1" x14ac:dyDescent="0.25">
      <c r="A1589" s="514"/>
      <c r="B1589" s="511"/>
      <c r="C1589" s="517"/>
      <c r="D1589" s="577"/>
      <c r="E1589" s="520"/>
      <c r="F1589" s="132" t="s">
        <v>101</v>
      </c>
      <c r="G1589" s="79"/>
      <c r="H1589" s="79"/>
      <c r="I1589" s="79">
        <v>80000</v>
      </c>
      <c r="J1589" s="79"/>
      <c r="K1589" s="79"/>
      <c r="L1589" s="79"/>
      <c r="M1589" s="79"/>
      <c r="N1589" s="79"/>
      <c r="O1589" s="79"/>
      <c r="P1589" s="79"/>
      <c r="Q1589" s="79"/>
      <c r="R1589" s="79"/>
      <c r="S1589" s="79"/>
      <c r="T1589" s="79"/>
      <c r="U1589" s="79"/>
      <c r="V1589" s="79"/>
      <c r="W1589" s="79"/>
      <c r="X1589" s="79"/>
      <c r="Y1589" s="79"/>
      <c r="Z1589" s="79"/>
      <c r="AA1589" s="261">
        <v>80000</v>
      </c>
      <c r="AB1589" s="175"/>
      <c r="AC1589" s="136">
        <v>1</v>
      </c>
      <c r="AD1589" s="137">
        <v>80000</v>
      </c>
      <c r="AE1589" s="136"/>
      <c r="AF1589" s="126"/>
      <c r="AG1589" s="126"/>
    </row>
    <row r="1590" spans="1:33" s="52" customFormat="1" x14ac:dyDescent="0.25">
      <c r="A1590" s="514"/>
      <c r="B1590" s="511"/>
      <c r="C1590" s="517"/>
      <c r="D1590" s="577"/>
      <c r="E1590" s="520"/>
      <c r="F1590" s="132" t="s">
        <v>25</v>
      </c>
      <c r="G1590" s="79"/>
      <c r="H1590" s="79"/>
      <c r="I1590" s="79"/>
      <c r="J1590" s="79"/>
      <c r="K1590" s="79"/>
      <c r="L1590" s="79"/>
      <c r="M1590" s="79"/>
      <c r="N1590" s="79">
        <v>100000</v>
      </c>
      <c r="O1590" s="79"/>
      <c r="P1590" s="79"/>
      <c r="Q1590" s="79"/>
      <c r="R1590" s="79"/>
      <c r="S1590" s="79"/>
      <c r="T1590" s="79"/>
      <c r="U1590" s="79"/>
      <c r="V1590" s="79"/>
      <c r="W1590" s="79"/>
      <c r="X1590" s="79"/>
      <c r="Y1590" s="79"/>
      <c r="Z1590" s="79"/>
      <c r="AA1590" s="261">
        <v>100000</v>
      </c>
      <c r="AB1590" s="175"/>
      <c r="AC1590" s="136"/>
      <c r="AD1590" s="137"/>
      <c r="AE1590" s="136"/>
      <c r="AF1590" s="126"/>
      <c r="AG1590" s="126"/>
    </row>
    <row r="1591" spans="1:33" s="52" customFormat="1" x14ac:dyDescent="0.25">
      <c r="A1591" s="514"/>
      <c r="B1591" s="511"/>
      <c r="C1591" s="517"/>
      <c r="D1591" s="577"/>
      <c r="E1591" s="520"/>
      <c r="F1591" s="132" t="s">
        <v>76</v>
      </c>
      <c r="G1591" s="79"/>
      <c r="H1591" s="79"/>
      <c r="I1591" s="79"/>
      <c r="J1591" s="79"/>
      <c r="K1591" s="79"/>
      <c r="L1591" s="79"/>
      <c r="M1591" s="79"/>
      <c r="N1591" s="79"/>
      <c r="O1591" s="79">
        <v>10000</v>
      </c>
      <c r="P1591" s="79"/>
      <c r="Q1591" s="79"/>
      <c r="R1591" s="79"/>
      <c r="S1591" s="79"/>
      <c r="T1591" s="79"/>
      <c r="U1591" s="79"/>
      <c r="V1591" s="79"/>
      <c r="W1591" s="79"/>
      <c r="X1591" s="79"/>
      <c r="Y1591" s="79"/>
      <c r="Z1591" s="79"/>
      <c r="AA1591" s="261">
        <v>10000</v>
      </c>
      <c r="AB1591" s="175"/>
      <c r="AC1591" s="136"/>
      <c r="AD1591" s="137"/>
      <c r="AE1591" s="136"/>
      <c r="AF1591" s="126"/>
      <c r="AG1591" s="126"/>
    </row>
    <row r="1592" spans="1:33" s="52" customFormat="1" x14ac:dyDescent="0.25">
      <c r="A1592" s="514"/>
      <c r="B1592" s="511"/>
      <c r="C1592" s="517"/>
      <c r="D1592" s="577"/>
      <c r="E1592" s="520"/>
      <c r="F1592" s="132" t="s">
        <v>122</v>
      </c>
      <c r="G1592" s="79"/>
      <c r="H1592" s="79"/>
      <c r="I1592" s="79"/>
      <c r="J1592" s="79"/>
      <c r="K1592" s="79"/>
      <c r="L1592" s="79">
        <v>538076.57999999996</v>
      </c>
      <c r="M1592" s="79"/>
      <c r="N1592" s="79"/>
      <c r="O1592" s="79"/>
      <c r="P1592" s="79"/>
      <c r="Q1592" s="79"/>
      <c r="R1592" s="79"/>
      <c r="S1592" s="79"/>
      <c r="T1592" s="79"/>
      <c r="U1592" s="79"/>
      <c r="V1592" s="79"/>
      <c r="W1592" s="79"/>
      <c r="X1592" s="79"/>
      <c r="Y1592" s="79"/>
      <c r="Z1592" s="79"/>
      <c r="AA1592" s="261">
        <v>538076.57999999996</v>
      </c>
      <c r="AB1592" s="175"/>
      <c r="AC1592" s="136">
        <v>3</v>
      </c>
      <c r="AD1592" s="137">
        <v>535409.93999999994</v>
      </c>
      <c r="AE1592" s="136"/>
      <c r="AF1592" s="126"/>
      <c r="AG1592" s="126"/>
    </row>
    <row r="1593" spans="1:33" s="52" customFormat="1" x14ac:dyDescent="0.25">
      <c r="A1593" s="515"/>
      <c r="B1593" s="512"/>
      <c r="C1593" s="518"/>
      <c r="D1593" s="578"/>
      <c r="E1593" s="521"/>
      <c r="F1593" s="132" t="s">
        <v>46</v>
      </c>
      <c r="G1593" s="79"/>
      <c r="H1593" s="79"/>
      <c r="I1593" s="79"/>
      <c r="J1593" s="79"/>
      <c r="K1593" s="79"/>
      <c r="L1593" s="79">
        <v>333736.43</v>
      </c>
      <c r="M1593" s="79"/>
      <c r="N1593" s="79"/>
      <c r="O1593" s="79"/>
      <c r="P1593" s="79"/>
      <c r="Q1593" s="79">
        <v>96326.43</v>
      </c>
      <c r="R1593" s="79"/>
      <c r="S1593" s="79"/>
      <c r="T1593" s="79"/>
      <c r="U1593" s="79"/>
      <c r="V1593" s="79"/>
      <c r="W1593" s="79"/>
      <c r="X1593" s="79"/>
      <c r="Y1593" s="79"/>
      <c r="Z1593" s="79"/>
      <c r="AA1593" s="261">
        <v>333736.43</v>
      </c>
      <c r="AB1593" s="175"/>
      <c r="AC1593" s="136">
        <v>3</v>
      </c>
      <c r="AD1593" s="137">
        <v>237410</v>
      </c>
      <c r="AE1593" s="136"/>
      <c r="AF1593" s="126"/>
      <c r="AG1593" s="126"/>
    </row>
    <row r="1594" spans="1:33" s="52" customFormat="1" x14ac:dyDescent="0.25">
      <c r="A1594" s="181"/>
      <c r="B1594" s="182" t="s">
        <v>16</v>
      </c>
      <c r="C1594" s="183"/>
      <c r="D1594" s="82"/>
      <c r="E1594" s="82"/>
      <c r="F1594" s="184"/>
      <c r="G1594" s="143"/>
      <c r="H1594" s="143"/>
      <c r="I1594" s="143"/>
      <c r="J1594" s="143"/>
      <c r="K1594" s="143"/>
      <c r="L1594" s="143"/>
      <c r="M1594" s="143"/>
      <c r="N1594" s="143"/>
      <c r="O1594" s="143"/>
      <c r="P1594" s="143"/>
      <c r="Q1594" s="143"/>
      <c r="R1594" s="143"/>
      <c r="S1594" s="143"/>
      <c r="T1594" s="143"/>
      <c r="U1594" s="143"/>
      <c r="V1594" s="143"/>
      <c r="W1594" s="143"/>
      <c r="X1594" s="143"/>
      <c r="Y1594" s="143"/>
      <c r="Z1594" s="143"/>
      <c r="AA1594" s="144">
        <f>SUM(AA1588:AA1593)</f>
        <v>2166710.3800000004</v>
      </c>
      <c r="AB1594" s="145">
        <f>AA1594/E1588</f>
        <v>1.0000000000000002</v>
      </c>
      <c r="AC1594" s="136"/>
      <c r="AD1594" s="137"/>
      <c r="AE1594" s="136"/>
      <c r="AF1594" s="126"/>
      <c r="AG1594" s="126"/>
    </row>
    <row r="1595" spans="1:33" s="52" customFormat="1" ht="15" customHeight="1" x14ac:dyDescent="0.25">
      <c r="A1595" s="513">
        <v>181</v>
      </c>
      <c r="B1595" s="510" t="s">
        <v>608</v>
      </c>
      <c r="C1595" s="516" t="s">
        <v>593</v>
      </c>
      <c r="D1595" s="522" t="s">
        <v>908</v>
      </c>
      <c r="E1595" s="235"/>
      <c r="F1595" s="132" t="s">
        <v>115</v>
      </c>
      <c r="G1595" s="79"/>
      <c r="H1595" s="79"/>
      <c r="I1595" s="79"/>
      <c r="J1595" s="79"/>
      <c r="K1595" s="79"/>
      <c r="L1595" s="79"/>
      <c r="M1595" s="79">
        <v>107818</v>
      </c>
      <c r="N1595" s="79"/>
      <c r="O1595" s="79"/>
      <c r="P1595" s="79"/>
      <c r="Q1595" s="79"/>
      <c r="R1595" s="79"/>
      <c r="S1595" s="79"/>
      <c r="T1595" s="79">
        <v>107818</v>
      </c>
      <c r="U1595" s="79"/>
      <c r="V1595" s="79"/>
      <c r="W1595" s="79"/>
      <c r="X1595" s="79"/>
      <c r="Y1595" s="79"/>
      <c r="Z1595" s="79"/>
      <c r="AA1595" s="261">
        <f>SUM(J1595:N1595)</f>
        <v>107818</v>
      </c>
      <c r="AB1595" s="175"/>
      <c r="AC1595" s="136"/>
      <c r="AD1595" s="137"/>
      <c r="AE1595" s="136"/>
      <c r="AF1595" s="126"/>
      <c r="AG1595" s="126"/>
    </row>
    <row r="1596" spans="1:33" s="52" customFormat="1" x14ac:dyDescent="0.25">
      <c r="A1596" s="514"/>
      <c r="B1596" s="511"/>
      <c r="C1596" s="517"/>
      <c r="D1596" s="517"/>
      <c r="E1596" s="81">
        <v>1014599.1499999999</v>
      </c>
      <c r="F1596" s="132" t="s">
        <v>171</v>
      </c>
      <c r="G1596" s="79"/>
      <c r="H1596" s="79"/>
      <c r="I1596" s="79"/>
      <c r="J1596" s="79"/>
      <c r="K1596" s="79"/>
      <c r="L1596" s="79"/>
      <c r="M1596" s="79">
        <v>172554</v>
      </c>
      <c r="N1596" s="79"/>
      <c r="O1596" s="79"/>
      <c r="P1596" s="79"/>
      <c r="Q1596" s="79"/>
      <c r="R1596" s="79"/>
      <c r="S1596" s="79"/>
      <c r="T1596" s="79">
        <v>172554</v>
      </c>
      <c r="U1596" s="79"/>
      <c r="V1596" s="79"/>
      <c r="W1596" s="79"/>
      <c r="X1596" s="79"/>
      <c r="Y1596" s="79"/>
      <c r="Z1596" s="79"/>
      <c r="AA1596" s="261">
        <v>172554</v>
      </c>
      <c r="AB1596" s="175"/>
      <c r="AC1596" s="136"/>
      <c r="AD1596" s="137"/>
      <c r="AE1596" s="136"/>
      <c r="AF1596" s="126"/>
      <c r="AG1596" s="126"/>
    </row>
    <row r="1597" spans="1:33" s="52" customFormat="1" x14ac:dyDescent="0.25">
      <c r="A1597" s="514"/>
      <c r="B1597" s="511"/>
      <c r="C1597" s="517"/>
      <c r="D1597" s="517"/>
      <c r="E1597" s="80"/>
      <c r="F1597" s="132" t="s">
        <v>116</v>
      </c>
      <c r="G1597" s="79"/>
      <c r="H1597" s="79"/>
      <c r="I1597" s="79"/>
      <c r="J1597" s="79"/>
      <c r="K1597" s="79"/>
      <c r="L1597" s="79"/>
      <c r="M1597" s="79"/>
      <c r="N1597" s="79"/>
      <c r="O1597" s="79"/>
      <c r="P1597" s="79"/>
      <c r="Q1597" s="79"/>
      <c r="R1597" s="79"/>
      <c r="S1597" s="79"/>
      <c r="T1597" s="79">
        <v>43170</v>
      </c>
      <c r="U1597" s="79"/>
      <c r="V1597" s="79"/>
      <c r="W1597" s="79"/>
      <c r="X1597" s="79"/>
      <c r="Y1597" s="79"/>
      <c r="Z1597" s="79"/>
      <c r="AA1597" s="261">
        <v>43170</v>
      </c>
      <c r="AB1597" s="175"/>
      <c r="AC1597" s="136"/>
      <c r="AD1597" s="137"/>
      <c r="AE1597" s="136"/>
      <c r="AF1597" s="126"/>
      <c r="AG1597" s="126"/>
    </row>
    <row r="1598" spans="1:33" s="52" customFormat="1" x14ac:dyDescent="0.25">
      <c r="A1598" s="515"/>
      <c r="B1598" s="512"/>
      <c r="C1598" s="518"/>
      <c r="D1598" s="518"/>
      <c r="E1598" s="78"/>
      <c r="F1598" s="132" t="s">
        <v>131</v>
      </c>
      <c r="G1598" s="79"/>
      <c r="H1598" s="79"/>
      <c r="I1598" s="79"/>
      <c r="J1598" s="79"/>
      <c r="K1598" s="79"/>
      <c r="L1598" s="79"/>
      <c r="M1598" s="79"/>
      <c r="N1598" s="79"/>
      <c r="O1598" s="79"/>
      <c r="P1598" s="79"/>
      <c r="Q1598" s="79"/>
      <c r="R1598" s="79"/>
      <c r="S1598" s="79"/>
      <c r="T1598" s="79">
        <v>414103</v>
      </c>
      <c r="U1598" s="79"/>
      <c r="V1598" s="79"/>
      <c r="W1598" s="79"/>
      <c r="X1598" s="79"/>
      <c r="Y1598" s="79"/>
      <c r="Z1598" s="79"/>
      <c r="AA1598" s="261">
        <v>414103</v>
      </c>
      <c r="AB1598" s="175"/>
      <c r="AC1598" s="136"/>
      <c r="AD1598" s="137"/>
      <c r="AE1598" s="136"/>
      <c r="AF1598" s="126"/>
      <c r="AG1598" s="126"/>
    </row>
    <row r="1599" spans="1:33" s="52" customFormat="1" x14ac:dyDescent="0.25">
      <c r="A1599" s="177"/>
      <c r="B1599" s="105"/>
      <c r="C1599" s="80"/>
      <c r="D1599" s="32"/>
      <c r="E1599" s="32"/>
      <c r="F1599" s="135" t="s">
        <v>118</v>
      </c>
      <c r="G1599" s="79"/>
      <c r="H1599" s="79"/>
      <c r="I1599" s="79"/>
      <c r="J1599" s="79"/>
      <c r="K1599" s="79"/>
      <c r="L1599" s="79"/>
      <c r="M1599" s="79"/>
      <c r="N1599" s="79"/>
      <c r="O1599" s="79"/>
      <c r="P1599" s="79"/>
      <c r="Q1599" s="79"/>
      <c r="R1599" s="79"/>
      <c r="S1599" s="79"/>
      <c r="T1599" s="79">
        <v>169136</v>
      </c>
      <c r="U1599" s="79"/>
      <c r="V1599" s="79"/>
      <c r="W1599" s="79"/>
      <c r="X1599" s="79"/>
      <c r="Y1599" s="79"/>
      <c r="Z1599" s="79"/>
      <c r="AA1599" s="261">
        <v>169136</v>
      </c>
      <c r="AB1599" s="175"/>
      <c r="AC1599" s="136"/>
      <c r="AD1599" s="137"/>
      <c r="AE1599" s="136"/>
      <c r="AF1599" s="126"/>
      <c r="AG1599" s="126"/>
    </row>
    <row r="1600" spans="1:33" s="52" customFormat="1" x14ac:dyDescent="0.25">
      <c r="A1600" s="177"/>
      <c r="B1600" s="105"/>
      <c r="C1600" s="80"/>
      <c r="D1600" s="32"/>
      <c r="E1600" s="32"/>
      <c r="F1600" s="135" t="s">
        <v>113</v>
      </c>
      <c r="G1600" s="79"/>
      <c r="H1600" s="79"/>
      <c r="I1600" s="79"/>
      <c r="J1600" s="79"/>
      <c r="K1600" s="79"/>
      <c r="L1600" s="79"/>
      <c r="M1600" s="79"/>
      <c r="N1600" s="79"/>
      <c r="O1600" s="79"/>
      <c r="P1600" s="79"/>
      <c r="Q1600" s="79"/>
      <c r="R1600" s="79"/>
      <c r="S1600" s="79"/>
      <c r="T1600" s="79">
        <v>107818</v>
      </c>
      <c r="U1600" s="79"/>
      <c r="V1600" s="79"/>
      <c r="W1600" s="79"/>
      <c r="X1600" s="79"/>
      <c r="Y1600" s="79"/>
      <c r="Z1600" s="79"/>
      <c r="AA1600" s="261">
        <v>107818</v>
      </c>
      <c r="AB1600" s="175"/>
      <c r="AC1600" s="136"/>
      <c r="AD1600" s="137"/>
      <c r="AE1600" s="136"/>
      <c r="AF1600" s="126"/>
      <c r="AG1600" s="126"/>
    </row>
    <row r="1601" spans="1:33" s="52" customFormat="1" x14ac:dyDescent="0.25">
      <c r="A1601" s="181"/>
      <c r="B1601" s="182" t="s">
        <v>16</v>
      </c>
      <c r="C1601" s="183"/>
      <c r="D1601" s="82"/>
      <c r="E1601" s="82"/>
      <c r="F1601" s="184"/>
      <c r="G1601" s="143"/>
      <c r="H1601" s="143"/>
      <c r="I1601" s="143"/>
      <c r="J1601" s="143"/>
      <c r="K1601" s="143"/>
      <c r="L1601" s="143"/>
      <c r="M1601" s="143"/>
      <c r="N1601" s="143"/>
      <c r="O1601" s="143"/>
      <c r="P1601" s="143"/>
      <c r="Q1601" s="143"/>
      <c r="R1601" s="143"/>
      <c r="S1601" s="143"/>
      <c r="T1601" s="143"/>
      <c r="U1601" s="143"/>
      <c r="V1601" s="143"/>
      <c r="W1601" s="143"/>
      <c r="X1601" s="143"/>
      <c r="Y1601" s="143"/>
      <c r="Z1601" s="143"/>
      <c r="AA1601" s="144">
        <f>SUM(AA1595:AA1600)</f>
        <v>1014599</v>
      </c>
      <c r="AB1601" s="145">
        <f>AA1601/E1596</f>
        <v>0.99999985215836229</v>
      </c>
      <c r="AC1601" s="136"/>
      <c r="AD1601" s="137"/>
      <c r="AE1601" s="136"/>
      <c r="AF1601" s="126"/>
      <c r="AG1601" s="126"/>
    </row>
    <row r="1602" spans="1:33" s="52" customFormat="1" x14ac:dyDescent="0.25">
      <c r="A1602" s="513">
        <v>182</v>
      </c>
      <c r="B1602" s="510" t="s">
        <v>609</v>
      </c>
      <c r="C1602" s="516" t="s">
        <v>593</v>
      </c>
      <c r="D1602" s="634" t="s">
        <v>895</v>
      </c>
      <c r="E1602" s="519">
        <v>1229716.48</v>
      </c>
      <c r="F1602" s="132" t="s">
        <v>118</v>
      </c>
      <c r="G1602" s="79"/>
      <c r="H1602" s="79"/>
      <c r="I1602" s="79"/>
      <c r="J1602" s="79"/>
      <c r="K1602" s="79"/>
      <c r="L1602" s="79"/>
      <c r="M1602" s="79"/>
      <c r="N1602" s="79"/>
      <c r="O1602" s="79"/>
      <c r="P1602" s="79"/>
      <c r="Q1602" s="79">
        <v>96000</v>
      </c>
      <c r="R1602" s="79"/>
      <c r="S1602" s="79"/>
      <c r="T1602" s="79"/>
      <c r="U1602" s="79"/>
      <c r="V1602" s="79"/>
      <c r="W1602" s="79"/>
      <c r="X1602" s="79"/>
      <c r="Y1602" s="79"/>
      <c r="Z1602" s="79"/>
      <c r="AA1602" s="261">
        <v>96000</v>
      </c>
      <c r="AB1602" s="175"/>
      <c r="AC1602" s="136"/>
      <c r="AD1602" s="137"/>
      <c r="AE1602" s="136"/>
      <c r="AF1602" s="126"/>
      <c r="AG1602" s="126"/>
    </row>
    <row r="1603" spans="1:33" s="52" customFormat="1" x14ac:dyDescent="0.25">
      <c r="A1603" s="514"/>
      <c r="B1603" s="511"/>
      <c r="C1603" s="517"/>
      <c r="D1603" s="559"/>
      <c r="E1603" s="520"/>
      <c r="F1603" s="132" t="s">
        <v>116</v>
      </c>
      <c r="G1603" s="79"/>
      <c r="H1603" s="79"/>
      <c r="I1603" s="79"/>
      <c r="J1603" s="79"/>
      <c r="K1603" s="79"/>
      <c r="L1603" s="79"/>
      <c r="M1603" s="79"/>
      <c r="N1603" s="79"/>
      <c r="O1603" s="79"/>
      <c r="P1603" s="79"/>
      <c r="Q1603" s="79">
        <v>172491</v>
      </c>
      <c r="R1603" s="79"/>
      <c r="S1603" s="79"/>
      <c r="T1603" s="79"/>
      <c r="U1603" s="79"/>
      <c r="V1603" s="79"/>
      <c r="W1603" s="79"/>
      <c r="X1603" s="79"/>
      <c r="Y1603" s="79"/>
      <c r="Z1603" s="79"/>
      <c r="AA1603" s="261">
        <v>172491</v>
      </c>
      <c r="AB1603" s="175"/>
      <c r="AC1603" s="136"/>
      <c r="AD1603" s="137"/>
      <c r="AE1603" s="136"/>
      <c r="AF1603" s="126"/>
      <c r="AG1603" s="126"/>
    </row>
    <row r="1604" spans="1:33" s="52" customFormat="1" x14ac:dyDescent="0.25">
      <c r="A1604" s="514"/>
      <c r="B1604" s="511"/>
      <c r="C1604" s="517"/>
      <c r="D1604" s="559"/>
      <c r="E1604" s="520"/>
      <c r="F1604" s="132" t="s">
        <v>171</v>
      </c>
      <c r="G1604" s="79"/>
      <c r="H1604" s="79"/>
      <c r="I1604" s="79"/>
      <c r="J1604" s="79"/>
      <c r="K1604" s="79"/>
      <c r="L1604" s="79"/>
      <c r="M1604" s="79"/>
      <c r="N1604" s="79"/>
      <c r="O1604" s="79"/>
      <c r="P1604" s="79"/>
      <c r="Q1604" s="79">
        <v>50000</v>
      </c>
      <c r="R1604" s="79"/>
      <c r="S1604" s="79"/>
      <c r="T1604" s="79"/>
      <c r="U1604" s="79"/>
      <c r="V1604" s="79"/>
      <c r="W1604" s="79"/>
      <c r="X1604" s="79"/>
      <c r="Y1604" s="79"/>
      <c r="Z1604" s="79"/>
      <c r="AA1604" s="261">
        <v>50000</v>
      </c>
      <c r="AB1604" s="175"/>
      <c r="AC1604" s="136"/>
      <c r="AD1604" s="137"/>
      <c r="AE1604" s="136"/>
      <c r="AF1604" s="126"/>
      <c r="AG1604" s="126"/>
    </row>
    <row r="1605" spans="1:33" s="52" customFormat="1" x14ac:dyDescent="0.25">
      <c r="A1605" s="515"/>
      <c r="B1605" s="512"/>
      <c r="C1605" s="518"/>
      <c r="D1605" s="560"/>
      <c r="E1605" s="521"/>
      <c r="F1605" s="419" t="s">
        <v>113</v>
      </c>
      <c r="G1605" s="79"/>
      <c r="H1605" s="79"/>
      <c r="I1605" s="79"/>
      <c r="J1605" s="79"/>
      <c r="K1605" s="79"/>
      <c r="L1605" s="79"/>
      <c r="M1605" s="79"/>
      <c r="N1605" s="79"/>
      <c r="O1605" s="79"/>
      <c r="P1605" s="79"/>
      <c r="Q1605" s="79">
        <v>15000</v>
      </c>
      <c r="R1605" s="79"/>
      <c r="S1605" s="79"/>
      <c r="T1605" s="79"/>
      <c r="U1605" s="79"/>
      <c r="V1605" s="79"/>
      <c r="W1605" s="79"/>
      <c r="X1605" s="79"/>
      <c r="Y1605" s="79"/>
      <c r="Z1605" s="79"/>
      <c r="AA1605" s="261">
        <v>15000</v>
      </c>
      <c r="AB1605" s="175"/>
      <c r="AC1605" s="136"/>
      <c r="AD1605" s="137"/>
      <c r="AE1605" s="136"/>
      <c r="AF1605" s="126"/>
      <c r="AG1605" s="126"/>
    </row>
    <row r="1606" spans="1:33" s="52" customFormat="1" x14ac:dyDescent="0.25">
      <c r="A1606" s="163"/>
      <c r="B1606" s="106"/>
      <c r="C1606" s="78"/>
      <c r="D1606" s="149"/>
      <c r="E1606" s="304"/>
      <c r="F1606" s="423" t="s">
        <v>115</v>
      </c>
      <c r="G1606" s="79"/>
      <c r="H1606" s="79"/>
      <c r="I1606" s="79"/>
      <c r="J1606" s="79"/>
      <c r="K1606" s="79"/>
      <c r="L1606" s="79"/>
      <c r="M1606" s="79"/>
      <c r="N1606" s="79"/>
      <c r="O1606" s="79"/>
      <c r="P1606" s="79"/>
      <c r="Q1606" s="79">
        <v>324160</v>
      </c>
      <c r="R1606" s="79"/>
      <c r="S1606" s="79"/>
      <c r="T1606" s="79"/>
      <c r="U1606" s="79"/>
      <c r="V1606" s="79"/>
      <c r="W1606" s="79"/>
      <c r="X1606" s="79"/>
      <c r="Y1606" s="79"/>
      <c r="Z1606" s="79"/>
      <c r="AA1606" s="261">
        <v>324160</v>
      </c>
      <c r="AB1606" s="175"/>
      <c r="AC1606" s="136"/>
      <c r="AD1606" s="137"/>
      <c r="AE1606" s="136"/>
      <c r="AF1606" s="126"/>
      <c r="AG1606" s="126"/>
    </row>
    <row r="1607" spans="1:33" s="52" customFormat="1" x14ac:dyDescent="0.25">
      <c r="A1607" s="163"/>
      <c r="B1607" s="106"/>
      <c r="C1607" s="78"/>
      <c r="D1607" s="149"/>
      <c r="E1607" s="304"/>
      <c r="F1607" s="423" t="s">
        <v>131</v>
      </c>
      <c r="G1607" s="79"/>
      <c r="H1607" s="79"/>
      <c r="I1607" s="79"/>
      <c r="J1607" s="79"/>
      <c r="K1607" s="79"/>
      <c r="L1607" s="79"/>
      <c r="M1607" s="79"/>
      <c r="N1607" s="79"/>
      <c r="O1607" s="79"/>
      <c r="P1607" s="79"/>
      <c r="Q1607" s="79">
        <v>420000</v>
      </c>
      <c r="R1607" s="79"/>
      <c r="S1607" s="79"/>
      <c r="T1607" s="79"/>
      <c r="U1607" s="79"/>
      <c r="V1607" s="79"/>
      <c r="W1607" s="79"/>
      <c r="X1607" s="79"/>
      <c r="Y1607" s="79"/>
      <c r="Z1607" s="79"/>
      <c r="AA1607" s="261">
        <v>420000</v>
      </c>
      <c r="AB1607" s="175"/>
      <c r="AC1607" s="136"/>
      <c r="AD1607" s="137"/>
      <c r="AE1607" s="136"/>
      <c r="AF1607" s="126"/>
      <c r="AG1607" s="126"/>
    </row>
    <row r="1608" spans="1:33" s="52" customFormat="1" x14ac:dyDescent="0.25">
      <c r="A1608" s="163"/>
      <c r="B1608" s="106"/>
      <c r="C1608" s="78"/>
      <c r="D1608" s="149"/>
      <c r="E1608" s="304"/>
      <c r="F1608" s="423" t="s">
        <v>117</v>
      </c>
      <c r="G1608" s="79"/>
      <c r="H1608" s="79"/>
      <c r="I1608" s="79"/>
      <c r="J1608" s="79"/>
      <c r="K1608" s="79"/>
      <c r="L1608" s="79"/>
      <c r="M1608" s="79"/>
      <c r="N1608" s="79"/>
      <c r="O1608" s="79"/>
      <c r="P1608" s="79"/>
      <c r="Q1608" s="79">
        <v>92064</v>
      </c>
      <c r="R1608" s="79"/>
      <c r="S1608" s="79"/>
      <c r="T1608" s="79"/>
      <c r="U1608" s="79"/>
      <c r="V1608" s="79"/>
      <c r="W1608" s="79"/>
      <c r="X1608" s="79"/>
      <c r="Y1608" s="79"/>
      <c r="Z1608" s="79"/>
      <c r="AA1608" s="261">
        <v>92064</v>
      </c>
      <c r="AB1608" s="175"/>
      <c r="AC1608" s="136"/>
      <c r="AD1608" s="137"/>
      <c r="AE1608" s="136"/>
      <c r="AF1608" s="126"/>
      <c r="AG1608" s="126"/>
    </row>
    <row r="1609" spans="1:33" s="52" customFormat="1" x14ac:dyDescent="0.25">
      <c r="A1609" s="163"/>
      <c r="B1609" s="106"/>
      <c r="C1609" s="78"/>
      <c r="D1609" s="149"/>
      <c r="E1609" s="304"/>
      <c r="F1609" s="423" t="s">
        <v>258</v>
      </c>
      <c r="G1609" s="79"/>
      <c r="H1609" s="79"/>
      <c r="I1609" s="79"/>
      <c r="J1609" s="79"/>
      <c r="K1609" s="79"/>
      <c r="L1609" s="79"/>
      <c r="M1609" s="79"/>
      <c r="N1609" s="79"/>
      <c r="O1609" s="79"/>
      <c r="P1609" s="79"/>
      <c r="Q1609" s="79">
        <v>35000</v>
      </c>
      <c r="R1609" s="79"/>
      <c r="S1609" s="79"/>
      <c r="T1609" s="79"/>
      <c r="U1609" s="79"/>
      <c r="V1609" s="79"/>
      <c r="W1609" s="79"/>
      <c r="X1609" s="79"/>
      <c r="Y1609" s="79"/>
      <c r="Z1609" s="79"/>
      <c r="AA1609" s="261">
        <v>35000</v>
      </c>
      <c r="AB1609" s="175"/>
      <c r="AC1609" s="136"/>
      <c r="AD1609" s="137"/>
      <c r="AE1609" s="136"/>
      <c r="AF1609" s="126"/>
      <c r="AG1609" s="126"/>
    </row>
    <row r="1610" spans="1:33" s="52" customFormat="1" x14ac:dyDescent="0.25">
      <c r="A1610" s="163"/>
      <c r="B1610" s="106"/>
      <c r="C1610" s="78"/>
      <c r="D1610" s="149"/>
      <c r="E1610" s="304"/>
      <c r="F1610" s="423" t="s">
        <v>278</v>
      </c>
      <c r="G1610" s="79"/>
      <c r="H1610" s="79"/>
      <c r="I1610" s="79"/>
      <c r="J1610" s="79"/>
      <c r="K1610" s="79"/>
      <c r="L1610" s="79"/>
      <c r="M1610" s="79"/>
      <c r="N1610" s="79"/>
      <c r="O1610" s="79"/>
      <c r="P1610" s="79"/>
      <c r="Q1610" s="79">
        <v>25000</v>
      </c>
      <c r="R1610" s="79"/>
      <c r="S1610" s="79"/>
      <c r="T1610" s="79"/>
      <c r="U1610" s="79"/>
      <c r="V1610" s="79"/>
      <c r="W1610" s="79"/>
      <c r="X1610" s="79"/>
      <c r="Y1610" s="79"/>
      <c r="Z1610" s="79"/>
      <c r="AA1610" s="261">
        <v>25000</v>
      </c>
      <c r="AB1610" s="175"/>
      <c r="AC1610" s="136"/>
      <c r="AD1610" s="137"/>
      <c r="AE1610" s="136"/>
      <c r="AF1610" s="126"/>
      <c r="AG1610" s="126"/>
    </row>
    <row r="1611" spans="1:33" s="52" customFormat="1" x14ac:dyDescent="0.25">
      <c r="A1611" s="159"/>
      <c r="B1611" s="293" t="s">
        <v>16</v>
      </c>
      <c r="C1611" s="281"/>
      <c r="D1611" s="24"/>
      <c r="E1611" s="24"/>
      <c r="F1611" s="184"/>
      <c r="G1611" s="143"/>
      <c r="H1611" s="143"/>
      <c r="I1611" s="143"/>
      <c r="J1611" s="143"/>
      <c r="K1611" s="143"/>
      <c r="L1611" s="143"/>
      <c r="M1611" s="143"/>
      <c r="N1611" s="143"/>
      <c r="O1611" s="143"/>
      <c r="P1611" s="143"/>
      <c r="Q1611" s="143"/>
      <c r="R1611" s="143"/>
      <c r="S1611" s="143"/>
      <c r="T1611" s="143"/>
      <c r="U1611" s="143"/>
      <c r="V1611" s="143"/>
      <c r="W1611" s="143"/>
      <c r="X1611" s="143"/>
      <c r="Y1611" s="143"/>
      <c r="Z1611" s="143"/>
      <c r="AA1611" s="144">
        <f>SUM(AA1602:AA1610)</f>
        <v>1229715</v>
      </c>
      <c r="AB1611" s="145">
        <f>AA1611/E1602</f>
        <v>0.99999879647054901</v>
      </c>
      <c r="AC1611" s="136"/>
      <c r="AD1611" s="137"/>
      <c r="AE1611" s="136"/>
      <c r="AF1611" s="126"/>
      <c r="AG1611" s="126"/>
    </row>
    <row r="1612" spans="1:33" s="53" customFormat="1" x14ac:dyDescent="0.25">
      <c r="A1612" s="587">
        <v>183</v>
      </c>
      <c r="B1612" s="556" t="s">
        <v>610</v>
      </c>
      <c r="C1612" s="570" t="s">
        <v>593</v>
      </c>
      <c r="D1612" s="642" t="s">
        <v>1175</v>
      </c>
      <c r="E1612" s="646">
        <v>995757.41999999993</v>
      </c>
      <c r="F1612" s="299" t="s">
        <v>118</v>
      </c>
      <c r="G1612" s="15"/>
      <c r="H1612" s="15"/>
      <c r="I1612" s="15"/>
      <c r="J1612" s="15"/>
      <c r="K1612" s="15"/>
      <c r="L1612" s="15"/>
      <c r="M1612" s="15"/>
      <c r="N1612" s="15"/>
      <c r="O1612" s="15"/>
      <c r="P1612" s="15"/>
      <c r="Q1612" s="15"/>
      <c r="R1612" s="15"/>
      <c r="S1612" s="15"/>
      <c r="T1612" s="15"/>
      <c r="U1612" s="15"/>
      <c r="V1612" s="15"/>
      <c r="W1612" s="15"/>
      <c r="X1612" s="15"/>
      <c r="Y1612" s="15"/>
      <c r="Z1612" s="15"/>
      <c r="AA1612" s="187"/>
      <c r="AB1612" s="297"/>
      <c r="AC1612" s="156"/>
      <c r="AD1612" s="157"/>
      <c r="AE1612" s="156" t="s">
        <v>1355</v>
      </c>
      <c r="AF1612" s="158"/>
      <c r="AG1612" s="158"/>
    </row>
    <row r="1613" spans="1:33" s="53" customFormat="1" x14ac:dyDescent="0.25">
      <c r="A1613" s="588"/>
      <c r="B1613" s="557"/>
      <c r="C1613" s="571"/>
      <c r="D1613" s="643"/>
      <c r="E1613" s="646"/>
      <c r="F1613" s="299" t="s">
        <v>116</v>
      </c>
      <c r="G1613" s="15"/>
      <c r="H1613" s="15"/>
      <c r="I1613" s="15"/>
      <c r="J1613" s="15"/>
      <c r="K1613" s="15"/>
      <c r="L1613" s="15"/>
      <c r="M1613" s="15"/>
      <c r="N1613" s="15"/>
      <c r="O1613" s="15"/>
      <c r="P1613" s="15"/>
      <c r="Q1613" s="15"/>
      <c r="R1613" s="15"/>
      <c r="S1613" s="15"/>
      <c r="T1613" s="15"/>
      <c r="U1613" s="15"/>
      <c r="V1613" s="15"/>
      <c r="W1613" s="15"/>
      <c r="X1613" s="15"/>
      <c r="Y1613" s="15"/>
      <c r="Z1613" s="15"/>
      <c r="AA1613" s="187"/>
      <c r="AB1613" s="297"/>
      <c r="AC1613" s="156"/>
      <c r="AD1613" s="157"/>
      <c r="AE1613" s="156" t="s">
        <v>1356</v>
      </c>
      <c r="AF1613" s="158"/>
      <c r="AG1613" s="158"/>
    </row>
    <row r="1614" spans="1:33" s="53" customFormat="1" x14ac:dyDescent="0.25">
      <c r="A1614" s="588"/>
      <c r="B1614" s="557"/>
      <c r="C1614" s="571"/>
      <c r="D1614" s="643"/>
      <c r="E1614" s="646"/>
      <c r="F1614" s="299" t="s">
        <v>171</v>
      </c>
      <c r="G1614" s="15"/>
      <c r="H1614" s="15"/>
      <c r="I1614" s="15"/>
      <c r="J1614" s="15"/>
      <c r="K1614" s="15"/>
      <c r="L1614" s="15"/>
      <c r="M1614" s="15"/>
      <c r="N1614" s="15"/>
      <c r="O1614" s="15"/>
      <c r="P1614" s="15"/>
      <c r="Q1614" s="15"/>
      <c r="R1614" s="15"/>
      <c r="S1614" s="15"/>
      <c r="T1614" s="15"/>
      <c r="U1614" s="15"/>
      <c r="V1614" s="15"/>
      <c r="W1614" s="15"/>
      <c r="X1614" s="15"/>
      <c r="Y1614" s="15"/>
      <c r="Z1614" s="15"/>
      <c r="AA1614" s="187"/>
      <c r="AB1614" s="297"/>
      <c r="AC1614" s="156"/>
      <c r="AD1614" s="157"/>
      <c r="AE1614" s="156" t="s">
        <v>1357</v>
      </c>
      <c r="AF1614" s="158"/>
      <c r="AG1614" s="158"/>
    </row>
    <row r="1615" spans="1:33" s="53" customFormat="1" x14ac:dyDescent="0.25">
      <c r="A1615" s="588"/>
      <c r="B1615" s="557"/>
      <c r="C1615" s="571"/>
      <c r="D1615" s="643"/>
      <c r="E1615" s="646"/>
      <c r="F1615" s="299" t="s">
        <v>113</v>
      </c>
      <c r="G1615" s="15"/>
      <c r="H1615" s="15"/>
      <c r="I1615" s="15"/>
      <c r="J1615" s="15"/>
      <c r="K1615" s="15"/>
      <c r="L1615" s="15"/>
      <c r="M1615" s="15"/>
      <c r="N1615" s="15"/>
      <c r="O1615" s="15"/>
      <c r="P1615" s="15"/>
      <c r="Q1615" s="15"/>
      <c r="R1615" s="15"/>
      <c r="S1615" s="15"/>
      <c r="T1615" s="15"/>
      <c r="U1615" s="15"/>
      <c r="V1615" s="15"/>
      <c r="W1615" s="15"/>
      <c r="X1615" s="15"/>
      <c r="Y1615" s="15"/>
      <c r="Z1615" s="15"/>
      <c r="AA1615" s="187"/>
      <c r="AB1615" s="297"/>
      <c r="AC1615" s="156"/>
      <c r="AD1615" s="157"/>
      <c r="AE1615" s="156"/>
      <c r="AF1615" s="158"/>
      <c r="AG1615" s="158"/>
    </row>
    <row r="1616" spans="1:33" s="53" customFormat="1" x14ac:dyDescent="0.25">
      <c r="A1616" s="588"/>
      <c r="B1616" s="557"/>
      <c r="C1616" s="571"/>
      <c r="D1616" s="643"/>
      <c r="E1616" s="646"/>
      <c r="F1616" s="299" t="s">
        <v>115</v>
      </c>
      <c r="G1616" s="15"/>
      <c r="H1616" s="15"/>
      <c r="I1616" s="15"/>
      <c r="J1616" s="15"/>
      <c r="K1616" s="15"/>
      <c r="L1616" s="15"/>
      <c r="M1616" s="15"/>
      <c r="N1616" s="15"/>
      <c r="O1616" s="15"/>
      <c r="P1616" s="15"/>
      <c r="Q1616" s="15"/>
      <c r="R1616" s="15"/>
      <c r="S1616" s="15"/>
      <c r="T1616" s="15"/>
      <c r="U1616" s="15"/>
      <c r="V1616" s="15"/>
      <c r="W1616" s="15"/>
      <c r="X1616" s="15"/>
      <c r="Y1616" s="15"/>
      <c r="Z1616" s="15"/>
      <c r="AA1616" s="187"/>
      <c r="AB1616" s="297"/>
      <c r="AC1616" s="156"/>
      <c r="AD1616" s="157"/>
      <c r="AE1616" s="156"/>
      <c r="AF1616" s="158"/>
      <c r="AG1616" s="158"/>
    </row>
    <row r="1617" spans="1:33" s="53" customFormat="1" x14ac:dyDescent="0.25">
      <c r="A1617" s="588"/>
      <c r="B1617" s="557"/>
      <c r="C1617" s="571"/>
      <c r="D1617" s="643"/>
      <c r="E1617" s="646"/>
      <c r="F1617" s="299" t="s">
        <v>131</v>
      </c>
      <c r="G1617" s="15"/>
      <c r="H1617" s="15"/>
      <c r="I1617" s="15"/>
      <c r="J1617" s="15"/>
      <c r="K1617" s="15"/>
      <c r="L1617" s="15"/>
      <c r="M1617" s="15"/>
      <c r="N1617" s="15"/>
      <c r="O1617" s="15"/>
      <c r="P1617" s="15"/>
      <c r="Q1617" s="15"/>
      <c r="R1617" s="15"/>
      <c r="S1617" s="15"/>
      <c r="T1617" s="15"/>
      <c r="U1617" s="15"/>
      <c r="V1617" s="15"/>
      <c r="W1617" s="15"/>
      <c r="X1617" s="15"/>
      <c r="Y1617" s="15"/>
      <c r="Z1617" s="15"/>
      <c r="AA1617" s="187"/>
      <c r="AB1617" s="297"/>
      <c r="AC1617" s="156"/>
      <c r="AD1617" s="157"/>
      <c r="AE1617" s="156"/>
      <c r="AF1617" s="158"/>
      <c r="AG1617" s="158"/>
    </row>
    <row r="1618" spans="1:33" s="53" customFormat="1" x14ac:dyDescent="0.25">
      <c r="A1618" s="588"/>
      <c r="B1618" s="557"/>
      <c r="C1618" s="571"/>
      <c r="D1618" s="643"/>
      <c r="E1618" s="646"/>
      <c r="F1618" s="299" t="s">
        <v>117</v>
      </c>
      <c r="G1618" s="15"/>
      <c r="H1618" s="15"/>
      <c r="I1618" s="15"/>
      <c r="J1618" s="15"/>
      <c r="K1618" s="15"/>
      <c r="L1618" s="15"/>
      <c r="M1618" s="15"/>
      <c r="N1618" s="15"/>
      <c r="O1618" s="15"/>
      <c r="P1618" s="15"/>
      <c r="Q1618" s="15"/>
      <c r="R1618" s="15"/>
      <c r="S1618" s="15"/>
      <c r="T1618" s="15"/>
      <c r="U1618" s="15"/>
      <c r="V1618" s="15"/>
      <c r="W1618" s="15"/>
      <c r="X1618" s="15"/>
      <c r="Y1618" s="15"/>
      <c r="Z1618" s="15"/>
      <c r="AA1618" s="187"/>
      <c r="AB1618" s="297"/>
      <c r="AC1618" s="156"/>
      <c r="AD1618" s="157"/>
      <c r="AE1618" s="156"/>
      <c r="AF1618" s="158"/>
      <c r="AG1618" s="158"/>
    </row>
    <row r="1619" spans="1:33" s="53" customFormat="1" x14ac:dyDescent="0.25">
      <c r="A1619" s="588"/>
      <c r="B1619" s="557"/>
      <c r="C1619" s="571"/>
      <c r="D1619" s="643"/>
      <c r="E1619" s="646"/>
      <c r="F1619" s="299" t="s">
        <v>258</v>
      </c>
      <c r="G1619" s="15"/>
      <c r="H1619" s="15"/>
      <c r="I1619" s="15"/>
      <c r="J1619" s="15"/>
      <c r="K1619" s="15"/>
      <c r="L1619" s="15"/>
      <c r="M1619" s="15"/>
      <c r="N1619" s="15"/>
      <c r="O1619" s="15"/>
      <c r="P1619" s="15"/>
      <c r="Q1619" s="15"/>
      <c r="R1619" s="15"/>
      <c r="S1619" s="15"/>
      <c r="T1619" s="15"/>
      <c r="U1619" s="15"/>
      <c r="V1619" s="15"/>
      <c r="W1619" s="15"/>
      <c r="X1619" s="15"/>
      <c r="Y1619" s="15"/>
      <c r="Z1619" s="15"/>
      <c r="AA1619" s="187"/>
      <c r="AB1619" s="297"/>
      <c r="AC1619" s="156"/>
      <c r="AD1619" s="157"/>
      <c r="AE1619" s="156"/>
      <c r="AF1619" s="158"/>
      <c r="AG1619" s="158"/>
    </row>
    <row r="1620" spans="1:33" s="53" customFormat="1" x14ac:dyDescent="0.25">
      <c r="A1620" s="645"/>
      <c r="B1620" s="558"/>
      <c r="C1620" s="572"/>
      <c r="D1620" s="644"/>
      <c r="E1620" s="646"/>
      <c r="F1620" s="299" t="s">
        <v>278</v>
      </c>
      <c r="G1620" s="15"/>
      <c r="H1620" s="15"/>
      <c r="I1620" s="15"/>
      <c r="J1620" s="15"/>
      <c r="K1620" s="15"/>
      <c r="L1620" s="15"/>
      <c r="M1620" s="15"/>
      <c r="N1620" s="15"/>
      <c r="O1620" s="15"/>
      <c r="P1620" s="15"/>
      <c r="Q1620" s="15"/>
      <c r="R1620" s="15"/>
      <c r="S1620" s="15"/>
      <c r="T1620" s="15"/>
      <c r="U1620" s="15"/>
      <c r="V1620" s="15"/>
      <c r="W1620" s="15"/>
      <c r="X1620" s="15"/>
      <c r="Y1620" s="15"/>
      <c r="Z1620" s="15"/>
      <c r="AA1620" s="187"/>
      <c r="AB1620" s="297"/>
      <c r="AC1620" s="156"/>
      <c r="AD1620" s="157"/>
      <c r="AE1620" s="156"/>
      <c r="AF1620" s="158"/>
      <c r="AG1620" s="158"/>
    </row>
    <row r="1621" spans="1:33" s="52" customFormat="1" x14ac:dyDescent="0.25">
      <c r="A1621" s="179"/>
      <c r="B1621" s="180" t="s">
        <v>16</v>
      </c>
      <c r="C1621" s="23"/>
      <c r="D1621" s="25"/>
      <c r="E1621" s="25"/>
      <c r="F1621" s="184"/>
      <c r="G1621" s="143"/>
      <c r="H1621" s="143"/>
      <c r="I1621" s="143"/>
      <c r="J1621" s="143"/>
      <c r="K1621" s="143"/>
      <c r="L1621" s="143"/>
      <c r="M1621" s="143"/>
      <c r="N1621" s="143"/>
      <c r="O1621" s="143"/>
      <c r="P1621" s="143"/>
      <c r="Q1621" s="143"/>
      <c r="R1621" s="143"/>
      <c r="S1621" s="143"/>
      <c r="T1621" s="143"/>
      <c r="U1621" s="143"/>
      <c r="V1621" s="143"/>
      <c r="W1621" s="143"/>
      <c r="X1621" s="143"/>
      <c r="Y1621" s="143"/>
      <c r="Z1621" s="143"/>
      <c r="AA1621" s="144">
        <f>SUM(AA1612:AA1620)</f>
        <v>0</v>
      </c>
      <c r="AB1621" s="145">
        <f>AA1621/E1612</f>
        <v>0</v>
      </c>
      <c r="AC1621" s="136"/>
      <c r="AD1621" s="137"/>
      <c r="AE1621" s="136"/>
      <c r="AF1621" s="126"/>
      <c r="AG1621" s="126"/>
    </row>
    <row r="1622" spans="1:33" s="52" customFormat="1" x14ac:dyDescent="0.25">
      <c r="A1622" s="513">
        <v>184</v>
      </c>
      <c r="B1622" s="510" t="s">
        <v>612</v>
      </c>
      <c r="C1622" s="516" t="s">
        <v>613</v>
      </c>
      <c r="D1622" s="639" t="s">
        <v>808</v>
      </c>
      <c r="E1622" s="519">
        <v>1315505.6299999999</v>
      </c>
      <c r="F1622" s="132" t="s">
        <v>387</v>
      </c>
      <c r="G1622" s="79"/>
      <c r="H1622" s="261"/>
      <c r="I1622" s="261">
        <v>429709</v>
      </c>
      <c r="J1622" s="261"/>
      <c r="K1622" s="261"/>
      <c r="L1622" s="261"/>
      <c r="M1622" s="261"/>
      <c r="N1622" s="261"/>
      <c r="O1622" s="261"/>
      <c r="P1622" s="261"/>
      <c r="Q1622" s="261"/>
      <c r="R1622" s="261"/>
      <c r="S1622" s="261">
        <v>107246</v>
      </c>
      <c r="T1622" s="261"/>
      <c r="U1622" s="261"/>
      <c r="V1622" s="261"/>
      <c r="W1622" s="261"/>
      <c r="X1622" s="261"/>
      <c r="Y1622" s="261"/>
      <c r="Z1622" s="261"/>
      <c r="AA1622" s="261">
        <f>SUM(G1622:N1622)</f>
        <v>429709</v>
      </c>
      <c r="AB1622" s="175"/>
      <c r="AC1622" s="136">
        <v>5</v>
      </c>
      <c r="AD1622" s="137">
        <v>398063</v>
      </c>
      <c r="AE1622" s="137"/>
      <c r="AF1622" s="126"/>
      <c r="AG1622" s="126"/>
    </row>
    <row r="1623" spans="1:33" s="52" customFormat="1" x14ac:dyDescent="0.25">
      <c r="A1623" s="514"/>
      <c r="B1623" s="511"/>
      <c r="C1623" s="517"/>
      <c r="D1623" s="640"/>
      <c r="E1623" s="520"/>
      <c r="F1623" s="132" t="s">
        <v>611</v>
      </c>
      <c r="G1623" s="79"/>
      <c r="H1623" s="261"/>
      <c r="I1623" s="261">
        <v>192000</v>
      </c>
      <c r="J1623" s="261"/>
      <c r="K1623" s="261"/>
      <c r="L1623" s="261"/>
      <c r="M1623" s="261"/>
      <c r="N1623" s="261"/>
      <c r="O1623" s="261"/>
      <c r="P1623" s="261"/>
      <c r="Q1623" s="261"/>
      <c r="R1623" s="261">
        <v>200000</v>
      </c>
      <c r="S1623" s="261"/>
      <c r="T1623" s="261"/>
      <c r="U1623" s="261"/>
      <c r="V1623" s="261"/>
      <c r="W1623" s="261"/>
      <c r="X1623" s="261"/>
      <c r="Y1623" s="261"/>
      <c r="Z1623" s="261"/>
      <c r="AA1623" s="261">
        <v>200000</v>
      </c>
      <c r="AB1623" s="175"/>
      <c r="AC1623" s="136"/>
      <c r="AD1623" s="137"/>
      <c r="AE1623" s="136" t="s">
        <v>1216</v>
      </c>
      <c r="AF1623" s="126"/>
      <c r="AG1623" s="126"/>
    </row>
    <row r="1624" spans="1:33" s="52" customFormat="1" x14ac:dyDescent="0.25">
      <c r="A1624" s="514"/>
      <c r="B1624" s="511"/>
      <c r="C1624" s="517"/>
      <c r="D1624" s="640"/>
      <c r="E1624" s="520"/>
      <c r="F1624" s="132" t="s">
        <v>390</v>
      </c>
      <c r="G1624" s="317"/>
      <c r="H1624" s="317"/>
      <c r="I1624" s="317"/>
      <c r="J1624" s="261">
        <v>360956</v>
      </c>
      <c r="K1624" s="317"/>
      <c r="L1624" s="317"/>
      <c r="M1624" s="317"/>
      <c r="N1624" s="317"/>
      <c r="O1624" s="317"/>
      <c r="P1624" s="317"/>
      <c r="Q1624" s="317"/>
      <c r="R1624" s="317"/>
      <c r="S1624" s="317">
        <v>155539</v>
      </c>
      <c r="T1624" s="317"/>
      <c r="U1624" s="317"/>
      <c r="V1624" s="317"/>
      <c r="W1624" s="317"/>
      <c r="X1624" s="317"/>
      <c r="Y1624" s="317"/>
      <c r="Z1624" s="317"/>
      <c r="AA1624" s="261">
        <f t="shared" ref="AA1624:AA1626" si="30">SUM(G1624:N1624)</f>
        <v>360956</v>
      </c>
      <c r="AB1624" s="424"/>
      <c r="AC1624" s="136">
        <v>5</v>
      </c>
      <c r="AD1624" s="137">
        <v>205417</v>
      </c>
      <c r="AE1624" s="136"/>
      <c r="AF1624" s="126"/>
      <c r="AG1624" s="126"/>
    </row>
    <row r="1625" spans="1:33" s="52" customFormat="1" x14ac:dyDescent="0.25">
      <c r="A1625" s="514"/>
      <c r="B1625" s="511"/>
      <c r="C1625" s="517"/>
      <c r="D1625" s="640"/>
      <c r="E1625" s="520"/>
      <c r="F1625" s="132" t="s">
        <v>581</v>
      </c>
      <c r="G1625" s="317"/>
      <c r="H1625" s="317"/>
      <c r="I1625" s="317"/>
      <c r="J1625" s="261"/>
      <c r="K1625" s="261">
        <v>137507</v>
      </c>
      <c r="L1625" s="317"/>
      <c r="M1625" s="317"/>
      <c r="N1625" s="317"/>
      <c r="O1625" s="317"/>
      <c r="P1625" s="317"/>
      <c r="Q1625" s="317"/>
      <c r="R1625" s="317"/>
      <c r="S1625" s="317"/>
      <c r="T1625" s="317"/>
      <c r="U1625" s="317"/>
      <c r="V1625" s="317"/>
      <c r="W1625" s="317">
        <v>137507</v>
      </c>
      <c r="X1625" s="317"/>
      <c r="Y1625" s="317"/>
      <c r="Z1625" s="317"/>
      <c r="AA1625" s="261">
        <f t="shared" si="30"/>
        <v>137507</v>
      </c>
      <c r="AB1625" s="424"/>
      <c r="AC1625" s="136"/>
      <c r="AD1625" s="137"/>
      <c r="AE1625" s="136" t="s">
        <v>1216</v>
      </c>
      <c r="AF1625" s="126"/>
      <c r="AG1625" s="126"/>
    </row>
    <row r="1626" spans="1:33" s="52" customFormat="1" x14ac:dyDescent="0.25">
      <c r="A1626" s="515"/>
      <c r="B1626" s="512"/>
      <c r="C1626" s="518"/>
      <c r="D1626" s="641"/>
      <c r="E1626" s="521"/>
      <c r="F1626" s="132" t="s">
        <v>614</v>
      </c>
      <c r="G1626" s="317"/>
      <c r="H1626" s="317"/>
      <c r="I1626" s="317"/>
      <c r="J1626" s="317"/>
      <c r="K1626" s="261"/>
      <c r="L1626" s="261"/>
      <c r="M1626" s="317">
        <v>95131</v>
      </c>
      <c r="N1626" s="317"/>
      <c r="O1626" s="317"/>
      <c r="P1626" s="317"/>
      <c r="Q1626" s="317"/>
      <c r="R1626" s="317"/>
      <c r="S1626" s="317"/>
      <c r="T1626" s="317"/>
      <c r="U1626" s="317"/>
      <c r="V1626" s="317"/>
      <c r="W1626" s="317"/>
      <c r="X1626" s="317"/>
      <c r="Y1626" s="317"/>
      <c r="Z1626" s="317"/>
      <c r="AA1626" s="261">
        <f t="shared" si="30"/>
        <v>95131</v>
      </c>
      <c r="AB1626" s="424"/>
      <c r="AC1626" s="136"/>
      <c r="AD1626" s="137"/>
      <c r="AE1626" s="136" t="s">
        <v>1410</v>
      </c>
      <c r="AF1626" s="126"/>
      <c r="AG1626" s="126"/>
    </row>
    <row r="1627" spans="1:33" s="52" customFormat="1" x14ac:dyDescent="0.25">
      <c r="A1627" s="425"/>
      <c r="B1627" s="426" t="s">
        <v>16</v>
      </c>
      <c r="C1627" s="427"/>
      <c r="D1627" s="428"/>
      <c r="E1627" s="428"/>
      <c r="F1627" s="429"/>
      <c r="G1627" s="144"/>
      <c r="H1627" s="144"/>
      <c r="I1627" s="144"/>
      <c r="J1627" s="144"/>
      <c r="K1627" s="144"/>
      <c r="L1627" s="144"/>
      <c r="M1627" s="144"/>
      <c r="N1627" s="144"/>
      <c r="O1627" s="144"/>
      <c r="P1627" s="144"/>
      <c r="Q1627" s="144"/>
      <c r="R1627" s="144"/>
      <c r="S1627" s="144"/>
      <c r="T1627" s="144"/>
      <c r="U1627" s="144"/>
      <c r="V1627" s="144"/>
      <c r="W1627" s="144"/>
      <c r="X1627" s="144"/>
      <c r="Y1627" s="144"/>
      <c r="Z1627" s="144"/>
      <c r="AA1627" s="144">
        <f>SUM(AA1622:AA1626)</f>
        <v>1223303</v>
      </c>
      <c r="AB1627" s="430">
        <f>AA1627/E1622</f>
        <v>0.92991088149124845</v>
      </c>
      <c r="AC1627" s="136"/>
      <c r="AD1627" s="137"/>
      <c r="AE1627" s="136"/>
      <c r="AF1627" s="126"/>
      <c r="AG1627" s="126"/>
    </row>
    <row r="1628" spans="1:33" s="52" customFormat="1" x14ac:dyDescent="0.25">
      <c r="A1628" s="513">
        <v>185</v>
      </c>
      <c r="B1628" s="510" t="s">
        <v>616</v>
      </c>
      <c r="C1628" s="516" t="s">
        <v>617</v>
      </c>
      <c r="D1628" s="522" t="s">
        <v>809</v>
      </c>
      <c r="E1628" s="519">
        <v>2341534.25</v>
      </c>
      <c r="F1628" s="132" t="s">
        <v>553</v>
      </c>
      <c r="G1628" s="79"/>
      <c r="H1628" s="261"/>
      <c r="I1628" s="261"/>
      <c r="J1628" s="261"/>
      <c r="K1628" s="261">
        <v>300000</v>
      </c>
      <c r="L1628" s="261"/>
      <c r="M1628" s="261"/>
      <c r="N1628" s="261"/>
      <c r="O1628" s="261"/>
      <c r="P1628" s="261"/>
      <c r="Q1628" s="261"/>
      <c r="R1628" s="261"/>
      <c r="S1628" s="261"/>
      <c r="T1628" s="261"/>
      <c r="U1628" s="261"/>
      <c r="V1628" s="261">
        <v>60000</v>
      </c>
      <c r="W1628" s="261"/>
      <c r="X1628" s="261"/>
      <c r="Y1628" s="261"/>
      <c r="Z1628" s="261"/>
      <c r="AA1628" s="261">
        <f>SUM(G1628:N1628)</f>
        <v>300000</v>
      </c>
      <c r="AB1628" s="175"/>
      <c r="AC1628" s="136">
        <v>4</v>
      </c>
      <c r="AD1628" s="137">
        <v>240000</v>
      </c>
      <c r="AE1628" s="136"/>
      <c r="AF1628" s="126"/>
      <c r="AG1628" s="126"/>
    </row>
    <row r="1629" spans="1:33" s="52" customFormat="1" x14ac:dyDescent="0.25">
      <c r="A1629" s="514"/>
      <c r="B1629" s="511"/>
      <c r="C1629" s="517"/>
      <c r="D1629" s="577"/>
      <c r="E1629" s="520"/>
      <c r="F1629" s="132" t="s">
        <v>615</v>
      </c>
      <c r="G1629" s="79"/>
      <c r="H1629" s="261"/>
      <c r="I1629" s="261"/>
      <c r="J1629" s="261"/>
      <c r="K1629" s="261">
        <v>315869.89</v>
      </c>
      <c r="L1629" s="261"/>
      <c r="M1629" s="261"/>
      <c r="N1629" s="261"/>
      <c r="O1629" s="261"/>
      <c r="P1629" s="261"/>
      <c r="Q1629" s="261"/>
      <c r="R1629" s="261"/>
      <c r="S1629" s="261"/>
      <c r="T1629" s="261"/>
      <c r="U1629" s="261"/>
      <c r="V1629" s="261"/>
      <c r="W1629" s="261"/>
      <c r="X1629" s="261"/>
      <c r="Y1629" s="261"/>
      <c r="Z1629" s="261"/>
      <c r="AA1629" s="261">
        <f t="shared" ref="AA1629:AA1634" si="31">SUM(G1629:N1629)</f>
        <v>315869.89</v>
      </c>
      <c r="AB1629" s="175"/>
      <c r="AC1629" s="136">
        <v>3</v>
      </c>
      <c r="AD1629" s="137">
        <v>313047</v>
      </c>
      <c r="AE1629" s="136"/>
      <c r="AF1629" s="126"/>
      <c r="AG1629" s="126"/>
    </row>
    <row r="1630" spans="1:33" s="52" customFormat="1" x14ac:dyDescent="0.25">
      <c r="A1630" s="514"/>
      <c r="B1630" s="511"/>
      <c r="C1630" s="517"/>
      <c r="D1630" s="577"/>
      <c r="E1630" s="520"/>
      <c r="F1630" s="132" t="s">
        <v>121</v>
      </c>
      <c r="G1630" s="79"/>
      <c r="H1630" s="261"/>
      <c r="I1630" s="261"/>
      <c r="J1630" s="261"/>
      <c r="K1630" s="261">
        <v>120000</v>
      </c>
      <c r="L1630" s="261"/>
      <c r="M1630" s="261"/>
      <c r="N1630" s="261"/>
      <c r="O1630" s="261"/>
      <c r="P1630" s="261"/>
      <c r="Q1630" s="261"/>
      <c r="R1630" s="261"/>
      <c r="S1630" s="261"/>
      <c r="T1630" s="261"/>
      <c r="U1630" s="261"/>
      <c r="V1630" s="261"/>
      <c r="W1630" s="261"/>
      <c r="X1630" s="261"/>
      <c r="Y1630" s="261"/>
      <c r="Z1630" s="261"/>
      <c r="AA1630" s="261">
        <f t="shared" si="31"/>
        <v>120000</v>
      </c>
      <c r="AB1630" s="175"/>
      <c r="AC1630" s="136">
        <v>3</v>
      </c>
      <c r="AD1630" s="137">
        <v>120000</v>
      </c>
      <c r="AE1630" s="136"/>
      <c r="AF1630" s="126"/>
      <c r="AG1630" s="126"/>
    </row>
    <row r="1631" spans="1:33" s="52" customFormat="1" x14ac:dyDescent="0.25">
      <c r="A1631" s="514"/>
      <c r="B1631" s="511"/>
      <c r="C1631" s="517"/>
      <c r="D1631" s="577"/>
      <c r="E1631" s="520"/>
      <c r="F1631" s="132" t="s">
        <v>618</v>
      </c>
      <c r="G1631" s="79"/>
      <c r="H1631" s="261"/>
      <c r="I1631" s="261"/>
      <c r="J1631" s="261">
        <v>640000</v>
      </c>
      <c r="K1631" s="261"/>
      <c r="L1631" s="261"/>
      <c r="M1631" s="261"/>
      <c r="N1631" s="261">
        <v>241269.69500000001</v>
      </c>
      <c r="O1631" s="261"/>
      <c r="P1631" s="261"/>
      <c r="Q1631" s="261"/>
      <c r="R1631" s="261">
        <v>41269.735000000001</v>
      </c>
      <c r="S1631" s="261"/>
      <c r="T1631" s="261"/>
      <c r="U1631" s="261"/>
      <c r="V1631" s="261"/>
      <c r="W1631" s="261"/>
      <c r="X1631" s="261"/>
      <c r="Y1631" s="261"/>
      <c r="Z1631" s="261"/>
      <c r="AA1631" s="261">
        <v>640000</v>
      </c>
      <c r="AB1631" s="175"/>
      <c r="AC1631" s="136">
        <v>15</v>
      </c>
      <c r="AD1631" s="137">
        <v>598730.26500000001</v>
      </c>
      <c r="AE1631" s="136"/>
      <c r="AF1631" s="126"/>
      <c r="AG1631" s="126"/>
    </row>
    <row r="1632" spans="1:33" s="52" customFormat="1" x14ac:dyDescent="0.25">
      <c r="A1632" s="514"/>
      <c r="B1632" s="511"/>
      <c r="C1632" s="517"/>
      <c r="D1632" s="577"/>
      <c r="E1632" s="520"/>
      <c r="F1632" s="132" t="s">
        <v>619</v>
      </c>
      <c r="G1632" s="79"/>
      <c r="H1632" s="261"/>
      <c r="I1632" s="261"/>
      <c r="J1632" s="261"/>
      <c r="K1632" s="261"/>
      <c r="L1632" s="261"/>
      <c r="M1632" s="261"/>
      <c r="N1632" s="261">
        <v>130239.99</v>
      </c>
      <c r="O1632" s="261"/>
      <c r="P1632" s="261"/>
      <c r="Q1632" s="261"/>
      <c r="R1632" s="261">
        <v>65504.99</v>
      </c>
      <c r="S1632" s="261"/>
      <c r="T1632" s="261"/>
      <c r="U1632" s="261"/>
      <c r="V1632" s="261"/>
      <c r="W1632" s="261"/>
      <c r="X1632" s="261"/>
      <c r="Y1632" s="261"/>
      <c r="Z1632" s="261"/>
      <c r="AA1632" s="261">
        <f t="shared" si="31"/>
        <v>130239.99</v>
      </c>
      <c r="AB1632" s="175"/>
      <c r="AC1632" s="136">
        <v>1</v>
      </c>
      <c r="AD1632" s="137">
        <v>64735</v>
      </c>
      <c r="AE1632" s="136"/>
      <c r="AF1632" s="126"/>
      <c r="AG1632" s="126"/>
    </row>
    <row r="1633" spans="1:33" s="52" customFormat="1" x14ac:dyDescent="0.25">
      <c r="A1633" s="514"/>
      <c r="B1633" s="511"/>
      <c r="C1633" s="517"/>
      <c r="D1633" s="577"/>
      <c r="E1633" s="520"/>
      <c r="F1633" s="132" t="s">
        <v>620</v>
      </c>
      <c r="G1633" s="79"/>
      <c r="H1633" s="261"/>
      <c r="I1633" s="261"/>
      <c r="J1633" s="261"/>
      <c r="K1633" s="261"/>
      <c r="L1633" s="261"/>
      <c r="M1633" s="261"/>
      <c r="N1633" s="261">
        <v>0</v>
      </c>
      <c r="O1633" s="261"/>
      <c r="P1633" s="261">
        <v>515424.37</v>
      </c>
      <c r="Q1633" s="261"/>
      <c r="R1633" s="261"/>
      <c r="S1633" s="261"/>
      <c r="T1633" s="261"/>
      <c r="U1633" s="261"/>
      <c r="V1633" s="261"/>
      <c r="W1633" s="261"/>
      <c r="X1633" s="261"/>
      <c r="Y1633" s="261"/>
      <c r="Z1633" s="261"/>
      <c r="AA1633" s="261">
        <v>515424</v>
      </c>
      <c r="AB1633" s="175"/>
      <c r="AC1633" s="136"/>
      <c r="AD1633" s="137"/>
      <c r="AE1633" s="136"/>
      <c r="AF1633" s="126"/>
      <c r="AG1633" s="126"/>
    </row>
    <row r="1634" spans="1:33" s="52" customFormat="1" x14ac:dyDescent="0.25">
      <c r="A1634" s="514"/>
      <c r="B1634" s="511"/>
      <c r="C1634" s="517"/>
      <c r="D1634" s="577"/>
      <c r="E1634" s="520"/>
      <c r="F1634" s="132" t="s">
        <v>26</v>
      </c>
      <c r="G1634" s="79"/>
      <c r="H1634" s="261"/>
      <c r="I1634" s="261"/>
      <c r="J1634" s="261"/>
      <c r="K1634" s="261"/>
      <c r="L1634" s="261"/>
      <c r="M1634" s="261"/>
      <c r="N1634" s="261">
        <v>180000</v>
      </c>
      <c r="O1634" s="261"/>
      <c r="P1634" s="261"/>
      <c r="Q1634" s="261"/>
      <c r="R1634" s="261"/>
      <c r="S1634" s="261"/>
      <c r="T1634" s="261"/>
      <c r="U1634" s="261"/>
      <c r="V1634" s="261"/>
      <c r="W1634" s="261"/>
      <c r="X1634" s="261"/>
      <c r="Y1634" s="261"/>
      <c r="Z1634" s="261"/>
      <c r="AA1634" s="261">
        <f t="shared" si="31"/>
        <v>180000</v>
      </c>
      <c r="AB1634" s="175"/>
      <c r="AC1634" s="136">
        <v>2</v>
      </c>
      <c r="AD1634" s="137">
        <v>177054</v>
      </c>
      <c r="AE1634" s="136"/>
      <c r="AF1634" s="126"/>
      <c r="AG1634" s="126"/>
    </row>
    <row r="1635" spans="1:33" s="52" customFormat="1" x14ac:dyDescent="0.25">
      <c r="A1635" s="515"/>
      <c r="B1635" s="512"/>
      <c r="C1635" s="518"/>
      <c r="D1635" s="578"/>
      <c r="E1635" s="521"/>
      <c r="F1635" s="132" t="s">
        <v>313</v>
      </c>
      <c r="G1635" s="79"/>
      <c r="H1635" s="261"/>
      <c r="I1635" s="261"/>
      <c r="J1635" s="261"/>
      <c r="K1635" s="261"/>
      <c r="L1635" s="261"/>
      <c r="M1635" s="261"/>
      <c r="N1635" s="261"/>
      <c r="O1635" s="261"/>
      <c r="P1635" s="261"/>
      <c r="Q1635" s="261"/>
      <c r="R1635" s="261"/>
      <c r="S1635" s="261"/>
      <c r="T1635" s="261"/>
      <c r="U1635" s="261"/>
      <c r="V1635" s="261"/>
      <c r="W1635" s="261">
        <v>140000</v>
      </c>
      <c r="X1635" s="261"/>
      <c r="Y1635" s="261"/>
      <c r="Z1635" s="261"/>
      <c r="AA1635" s="261">
        <v>140000</v>
      </c>
      <c r="AB1635" s="175"/>
      <c r="AC1635" s="136"/>
      <c r="AD1635" s="137"/>
      <c r="AE1635" s="136"/>
      <c r="AF1635" s="126"/>
      <c r="AG1635" s="126"/>
    </row>
    <row r="1636" spans="1:33" s="52" customFormat="1" x14ac:dyDescent="0.25">
      <c r="A1636" s="181"/>
      <c r="B1636" s="182" t="s">
        <v>16</v>
      </c>
      <c r="C1636" s="183"/>
      <c r="D1636" s="82"/>
      <c r="E1636" s="82"/>
      <c r="F1636" s="184"/>
      <c r="G1636" s="143"/>
      <c r="H1636" s="143"/>
      <c r="I1636" s="143"/>
      <c r="J1636" s="143"/>
      <c r="K1636" s="143"/>
      <c r="L1636" s="143"/>
      <c r="M1636" s="143"/>
      <c r="N1636" s="143"/>
      <c r="O1636" s="143"/>
      <c r="P1636" s="143"/>
      <c r="Q1636" s="143"/>
      <c r="R1636" s="143"/>
      <c r="S1636" s="143"/>
      <c r="T1636" s="143"/>
      <c r="U1636" s="143"/>
      <c r="V1636" s="143"/>
      <c r="W1636" s="143"/>
      <c r="X1636" s="143"/>
      <c r="Y1636" s="143"/>
      <c r="Z1636" s="143"/>
      <c r="AA1636" s="144">
        <f>SUM(AA1628:AA1635)</f>
        <v>2341533.88</v>
      </c>
      <c r="AB1636" s="145">
        <f>AA1636/E1628</f>
        <v>0.99999984198394698</v>
      </c>
      <c r="AC1636" s="136"/>
      <c r="AD1636" s="137"/>
      <c r="AE1636" s="136"/>
      <c r="AF1636" s="126"/>
      <c r="AG1636" s="126"/>
    </row>
    <row r="1637" spans="1:33" s="52" customFormat="1" x14ac:dyDescent="0.25">
      <c r="A1637" s="513">
        <v>186</v>
      </c>
      <c r="B1637" s="510" t="s">
        <v>621</v>
      </c>
      <c r="C1637" s="516" t="s">
        <v>622</v>
      </c>
      <c r="D1637" s="522" t="s">
        <v>810</v>
      </c>
      <c r="E1637" s="519">
        <v>2426193.39</v>
      </c>
      <c r="F1637" s="132" t="s">
        <v>25</v>
      </c>
      <c r="G1637" s="79"/>
      <c r="H1637" s="261"/>
      <c r="I1637" s="261"/>
      <c r="J1637" s="261"/>
      <c r="K1637" s="261">
        <v>190000</v>
      </c>
      <c r="L1637" s="261"/>
      <c r="M1637" s="261"/>
      <c r="N1637" s="261"/>
      <c r="O1637" s="261"/>
      <c r="P1637" s="261"/>
      <c r="Q1637" s="261"/>
      <c r="R1637" s="261"/>
      <c r="S1637" s="261"/>
      <c r="T1637" s="261"/>
      <c r="U1637" s="261"/>
      <c r="V1637" s="261"/>
      <c r="W1637" s="261"/>
      <c r="X1637" s="261"/>
      <c r="Y1637" s="261"/>
      <c r="Z1637" s="261"/>
      <c r="AA1637" s="261">
        <v>190000</v>
      </c>
      <c r="AB1637" s="175"/>
      <c r="AC1637" s="136">
        <v>3</v>
      </c>
      <c r="AD1637" s="137">
        <v>190000</v>
      </c>
      <c r="AE1637" s="136"/>
      <c r="AF1637" s="126"/>
      <c r="AG1637" s="126"/>
    </row>
    <row r="1638" spans="1:33" s="52" customFormat="1" x14ac:dyDescent="0.25">
      <c r="A1638" s="514"/>
      <c r="B1638" s="511"/>
      <c r="C1638" s="517"/>
      <c r="D1638" s="577"/>
      <c r="E1638" s="520"/>
      <c r="F1638" s="132" t="s">
        <v>48</v>
      </c>
      <c r="G1638" s="79"/>
      <c r="H1638" s="261"/>
      <c r="I1638" s="261"/>
      <c r="J1638" s="261"/>
      <c r="K1638" s="261">
        <v>200000</v>
      </c>
      <c r="L1638" s="261"/>
      <c r="M1638" s="261"/>
      <c r="N1638" s="261"/>
      <c r="O1638" s="261"/>
      <c r="P1638" s="261"/>
      <c r="Q1638" s="261">
        <v>200000</v>
      </c>
      <c r="R1638" s="261"/>
      <c r="S1638" s="261"/>
      <c r="T1638" s="261"/>
      <c r="U1638" s="261"/>
      <c r="V1638" s="261"/>
      <c r="W1638" s="261"/>
      <c r="X1638" s="261"/>
      <c r="Y1638" s="261"/>
      <c r="Z1638" s="261"/>
      <c r="AA1638" s="261">
        <v>200000</v>
      </c>
      <c r="AB1638" s="175"/>
      <c r="AC1638" s="136"/>
      <c r="AD1638" s="137"/>
      <c r="AE1638" s="136" t="s">
        <v>1506</v>
      </c>
      <c r="AF1638" s="126"/>
      <c r="AG1638" s="126"/>
    </row>
    <row r="1639" spans="1:33" s="52" customFormat="1" x14ac:dyDescent="0.25">
      <c r="A1639" s="514"/>
      <c r="B1639" s="511"/>
      <c r="C1639" s="517"/>
      <c r="D1639" s="577"/>
      <c r="E1639" s="520"/>
      <c r="F1639" s="132" t="s">
        <v>101</v>
      </c>
      <c r="G1639" s="79"/>
      <c r="H1639" s="261"/>
      <c r="I1639" s="261"/>
      <c r="J1639" s="261">
        <v>848433.64</v>
      </c>
      <c r="K1639" s="261"/>
      <c r="L1639" s="261"/>
      <c r="M1639" s="261"/>
      <c r="N1639" s="261"/>
      <c r="O1639" s="261"/>
      <c r="P1639" s="261"/>
      <c r="Q1639" s="261">
        <v>329536.26</v>
      </c>
      <c r="R1639" s="261"/>
      <c r="S1639" s="261"/>
      <c r="T1639" s="261"/>
      <c r="U1639" s="261"/>
      <c r="V1639" s="261"/>
      <c r="W1639" s="261"/>
      <c r="X1639" s="261"/>
      <c r="Y1639" s="261"/>
      <c r="Z1639" s="261"/>
      <c r="AA1639" s="261">
        <v>848433.64</v>
      </c>
      <c r="AB1639" s="175"/>
      <c r="AC1639" s="136">
        <v>13</v>
      </c>
      <c r="AD1639" s="137">
        <v>518897.38</v>
      </c>
      <c r="AE1639" s="136" t="s">
        <v>1506</v>
      </c>
      <c r="AF1639" s="126"/>
      <c r="AG1639" s="126"/>
    </row>
    <row r="1640" spans="1:33" s="52" customFormat="1" x14ac:dyDescent="0.25">
      <c r="A1640" s="514"/>
      <c r="B1640" s="511"/>
      <c r="C1640" s="517"/>
      <c r="D1640" s="577"/>
      <c r="E1640" s="520"/>
      <c r="F1640" s="132" t="s">
        <v>46</v>
      </c>
      <c r="G1640" s="79"/>
      <c r="H1640" s="261"/>
      <c r="I1640" s="261"/>
      <c r="J1640" s="261"/>
      <c r="K1640" s="261"/>
      <c r="L1640" s="261"/>
      <c r="M1640" s="261"/>
      <c r="N1640" s="261">
        <v>708878.86</v>
      </c>
      <c r="O1640" s="261"/>
      <c r="P1640" s="261"/>
      <c r="Q1640" s="261"/>
      <c r="R1640" s="261"/>
      <c r="S1640" s="261"/>
      <c r="T1640" s="261"/>
      <c r="U1640" s="261"/>
      <c r="V1640" s="261"/>
      <c r="W1640" s="261"/>
      <c r="X1640" s="261"/>
      <c r="Y1640" s="261"/>
      <c r="Z1640" s="261"/>
      <c r="AA1640" s="261">
        <v>708878.86</v>
      </c>
      <c r="AB1640" s="175"/>
      <c r="AC1640" s="136">
        <v>5</v>
      </c>
      <c r="AD1640" s="137">
        <v>622734</v>
      </c>
      <c r="AE1640" s="136"/>
      <c r="AF1640" s="126"/>
      <c r="AG1640" s="126"/>
    </row>
    <row r="1641" spans="1:33" s="52" customFormat="1" x14ac:dyDescent="0.25">
      <c r="A1641" s="514"/>
      <c r="B1641" s="511"/>
      <c r="C1641" s="517"/>
      <c r="D1641" s="577"/>
      <c r="E1641" s="520"/>
      <c r="F1641" s="132" t="s">
        <v>623</v>
      </c>
      <c r="G1641" s="79"/>
      <c r="H1641" s="261"/>
      <c r="I1641" s="261"/>
      <c r="J1641" s="261"/>
      <c r="K1641" s="261"/>
      <c r="L1641" s="261"/>
      <c r="M1641" s="261"/>
      <c r="N1641" s="261">
        <v>128880.89</v>
      </c>
      <c r="O1641" s="261"/>
      <c r="P1641" s="261"/>
      <c r="Q1641" s="261"/>
      <c r="R1641" s="261"/>
      <c r="S1641" s="261"/>
      <c r="T1641" s="261"/>
      <c r="U1641" s="261"/>
      <c r="V1641" s="261"/>
      <c r="W1641" s="261"/>
      <c r="X1641" s="261"/>
      <c r="Y1641" s="261"/>
      <c r="Z1641" s="261"/>
      <c r="AA1641" s="261">
        <v>128880.89</v>
      </c>
      <c r="AB1641" s="175"/>
      <c r="AC1641" s="136"/>
      <c r="AD1641" s="137"/>
      <c r="AE1641" s="136" t="s">
        <v>1533</v>
      </c>
      <c r="AF1641" s="126"/>
      <c r="AG1641" s="126"/>
    </row>
    <row r="1642" spans="1:33" s="52" customFormat="1" x14ac:dyDescent="0.25">
      <c r="A1642" s="514"/>
      <c r="B1642" s="511"/>
      <c r="C1642" s="517"/>
      <c r="D1642" s="577"/>
      <c r="E1642" s="520"/>
      <c r="F1642" s="132" t="s">
        <v>624</v>
      </c>
      <c r="G1642" s="79"/>
      <c r="H1642" s="261"/>
      <c r="I1642" s="261"/>
      <c r="J1642" s="261"/>
      <c r="K1642" s="261"/>
      <c r="L1642" s="261"/>
      <c r="M1642" s="261"/>
      <c r="N1642" s="261"/>
      <c r="O1642" s="261"/>
      <c r="P1642" s="261"/>
      <c r="Q1642" s="261"/>
      <c r="R1642" s="261"/>
      <c r="S1642" s="261"/>
      <c r="T1642" s="261">
        <v>150000</v>
      </c>
      <c r="U1642" s="261"/>
      <c r="V1642" s="261"/>
      <c r="W1642" s="261"/>
      <c r="X1642" s="261"/>
      <c r="Y1642" s="261"/>
      <c r="Z1642" s="261"/>
      <c r="AA1642" s="261">
        <v>150000</v>
      </c>
      <c r="AB1642" s="175"/>
      <c r="AC1642" s="136"/>
      <c r="AD1642" s="137"/>
      <c r="AE1642" s="136"/>
      <c r="AF1642" s="126"/>
      <c r="AG1642" s="126"/>
    </row>
    <row r="1643" spans="1:33" s="52" customFormat="1" x14ac:dyDescent="0.25">
      <c r="A1643" s="515"/>
      <c r="B1643" s="512"/>
      <c r="C1643" s="518"/>
      <c r="D1643" s="578"/>
      <c r="E1643" s="521"/>
      <c r="F1643" s="132" t="s">
        <v>53</v>
      </c>
      <c r="G1643" s="79"/>
      <c r="H1643" s="261"/>
      <c r="I1643" s="261"/>
      <c r="J1643" s="261"/>
      <c r="K1643" s="261"/>
      <c r="L1643" s="261"/>
      <c r="M1643" s="261"/>
      <c r="N1643" s="261">
        <v>200000</v>
      </c>
      <c r="O1643" s="261"/>
      <c r="P1643" s="261"/>
      <c r="Q1643" s="261"/>
      <c r="R1643" s="261"/>
      <c r="S1643" s="261"/>
      <c r="T1643" s="261"/>
      <c r="U1643" s="261"/>
      <c r="V1643" s="261"/>
      <c r="W1643" s="261"/>
      <c r="X1643" s="261"/>
      <c r="Y1643" s="261"/>
      <c r="Z1643" s="261"/>
      <c r="AA1643" s="261">
        <v>200000</v>
      </c>
      <c r="AB1643" s="175"/>
      <c r="AC1643" s="136"/>
      <c r="AD1643" s="137"/>
      <c r="AE1643" s="136" t="s">
        <v>1215</v>
      </c>
      <c r="AF1643" s="126"/>
      <c r="AG1643" s="126"/>
    </row>
    <row r="1644" spans="1:33" s="52" customFormat="1" x14ac:dyDescent="0.25">
      <c r="A1644" s="181"/>
      <c r="B1644" s="182" t="s">
        <v>16</v>
      </c>
      <c r="C1644" s="183"/>
      <c r="D1644" s="82"/>
      <c r="E1644" s="82"/>
      <c r="F1644" s="184"/>
      <c r="G1644" s="143"/>
      <c r="H1644" s="143"/>
      <c r="I1644" s="143"/>
      <c r="J1644" s="143"/>
      <c r="K1644" s="143"/>
      <c r="L1644" s="143"/>
      <c r="M1644" s="143"/>
      <c r="N1644" s="143"/>
      <c r="O1644" s="143"/>
      <c r="P1644" s="143"/>
      <c r="Q1644" s="143"/>
      <c r="R1644" s="143"/>
      <c r="S1644" s="143"/>
      <c r="T1644" s="143"/>
      <c r="U1644" s="143"/>
      <c r="V1644" s="143"/>
      <c r="W1644" s="143"/>
      <c r="X1644" s="143"/>
      <c r="Y1644" s="143"/>
      <c r="Z1644" s="143"/>
      <c r="AA1644" s="144">
        <f>SUM(AA1637:AA1643)</f>
        <v>2426193.3899999997</v>
      </c>
      <c r="AB1644" s="145">
        <f>AA1644/E1637</f>
        <v>0.99999999999999978</v>
      </c>
      <c r="AC1644" s="136"/>
      <c r="AD1644" s="137"/>
      <c r="AE1644" s="136"/>
      <c r="AF1644" s="126"/>
      <c r="AG1644" s="126"/>
    </row>
    <row r="1645" spans="1:33" s="52" customFormat="1" x14ac:dyDescent="0.25">
      <c r="A1645" s="513">
        <v>187</v>
      </c>
      <c r="B1645" s="510" t="s">
        <v>625</v>
      </c>
      <c r="C1645" s="516" t="s">
        <v>613</v>
      </c>
      <c r="D1645" s="647" t="s">
        <v>1174</v>
      </c>
      <c r="E1645" s="519">
        <v>2160835.4500000002</v>
      </c>
      <c r="F1645" s="132" t="s">
        <v>514</v>
      </c>
      <c r="G1645" s="79"/>
      <c r="H1645" s="261"/>
      <c r="I1645" s="261"/>
      <c r="J1645" s="261"/>
      <c r="K1645" s="261"/>
      <c r="L1645" s="261">
        <v>244380.16</v>
      </c>
      <c r="M1645" s="261"/>
      <c r="N1645" s="261"/>
      <c r="O1645" s="261"/>
      <c r="P1645" s="261">
        <v>244380</v>
      </c>
      <c r="Q1645" s="261"/>
      <c r="R1645" s="261"/>
      <c r="S1645" s="261"/>
      <c r="T1645" s="261"/>
      <c r="U1645" s="261"/>
      <c r="V1645" s="261"/>
      <c r="W1645" s="261"/>
      <c r="X1645" s="261"/>
      <c r="Y1645" s="261"/>
      <c r="Z1645" s="261"/>
      <c r="AA1645" s="261">
        <f>SUM(G1645:N1645)</f>
        <v>244380.16</v>
      </c>
      <c r="AB1645" s="175"/>
      <c r="AC1645" s="136"/>
      <c r="AD1645" s="137"/>
      <c r="AE1645" s="136" t="s">
        <v>1215</v>
      </c>
      <c r="AF1645" s="126"/>
      <c r="AG1645" s="126"/>
    </row>
    <row r="1646" spans="1:33" s="52" customFormat="1" x14ac:dyDescent="0.25">
      <c r="A1646" s="514"/>
      <c r="B1646" s="511"/>
      <c r="C1646" s="517"/>
      <c r="D1646" s="559"/>
      <c r="E1646" s="520"/>
      <c r="F1646" s="132" t="s">
        <v>55</v>
      </c>
      <c r="G1646" s="79"/>
      <c r="H1646" s="261"/>
      <c r="I1646" s="261"/>
      <c r="J1646" s="261"/>
      <c r="K1646" s="261"/>
      <c r="L1646" s="261">
        <v>460000</v>
      </c>
      <c r="M1646" s="261"/>
      <c r="N1646" s="261"/>
      <c r="O1646" s="261"/>
      <c r="P1646" s="261">
        <v>194897</v>
      </c>
      <c r="Q1646" s="261"/>
      <c r="R1646" s="261"/>
      <c r="S1646" s="261"/>
      <c r="T1646" s="261"/>
      <c r="U1646" s="261"/>
      <c r="V1646" s="261"/>
      <c r="W1646" s="261"/>
      <c r="X1646" s="261"/>
      <c r="Y1646" s="261"/>
      <c r="Z1646" s="261"/>
      <c r="AA1646" s="261">
        <f t="shared" ref="AA1646:AA1649" si="32">SUM(G1646:N1646)</f>
        <v>460000</v>
      </c>
      <c r="AB1646" s="175"/>
      <c r="AC1646" s="136">
        <v>7</v>
      </c>
      <c r="AD1646" s="137">
        <v>265103</v>
      </c>
      <c r="AE1646" s="136" t="s">
        <v>1533</v>
      </c>
      <c r="AF1646" s="126"/>
      <c r="AG1646" s="126"/>
    </row>
    <row r="1647" spans="1:33" s="52" customFormat="1" x14ac:dyDescent="0.25">
      <c r="A1647" s="514"/>
      <c r="B1647" s="511"/>
      <c r="C1647" s="517"/>
      <c r="D1647" s="559"/>
      <c r="E1647" s="520"/>
      <c r="F1647" s="132" t="s">
        <v>372</v>
      </c>
      <c r="G1647" s="79"/>
      <c r="H1647" s="261"/>
      <c r="I1647" s="261"/>
      <c r="J1647" s="261"/>
      <c r="K1647" s="261"/>
      <c r="L1647" s="261"/>
      <c r="M1647" s="261"/>
      <c r="N1647" s="261"/>
      <c r="O1647" s="261">
        <v>50000</v>
      </c>
      <c r="P1647" s="261"/>
      <c r="Q1647" s="261"/>
      <c r="R1647" s="261"/>
      <c r="S1647" s="261"/>
      <c r="T1647" s="261"/>
      <c r="U1647" s="261"/>
      <c r="V1647" s="261"/>
      <c r="W1647" s="261"/>
      <c r="X1647" s="261"/>
      <c r="Y1647" s="261"/>
      <c r="Z1647" s="261"/>
      <c r="AA1647" s="261">
        <v>50000</v>
      </c>
      <c r="AB1647" s="175"/>
      <c r="AC1647" s="136"/>
      <c r="AD1647" s="137"/>
      <c r="AE1647" s="136" t="s">
        <v>1215</v>
      </c>
      <c r="AF1647" s="126"/>
      <c r="AG1647" s="126"/>
    </row>
    <row r="1648" spans="1:33" s="52" customFormat="1" x14ac:dyDescent="0.25">
      <c r="A1648" s="514"/>
      <c r="B1648" s="511"/>
      <c r="C1648" s="517"/>
      <c r="D1648" s="559"/>
      <c r="E1648" s="520"/>
      <c r="F1648" s="132" t="s">
        <v>81</v>
      </c>
      <c r="G1648" s="79"/>
      <c r="H1648" s="261"/>
      <c r="I1648" s="261"/>
      <c r="J1648" s="261"/>
      <c r="K1648" s="261"/>
      <c r="L1648" s="261">
        <v>97000</v>
      </c>
      <c r="M1648" s="261"/>
      <c r="N1648" s="261"/>
      <c r="O1648" s="261"/>
      <c r="P1648" s="261"/>
      <c r="Q1648" s="261"/>
      <c r="R1648" s="261"/>
      <c r="S1648" s="261"/>
      <c r="T1648" s="261"/>
      <c r="U1648" s="261"/>
      <c r="V1648" s="261"/>
      <c r="W1648" s="261"/>
      <c r="X1648" s="261"/>
      <c r="Y1648" s="261"/>
      <c r="Z1648" s="261"/>
      <c r="AA1648" s="261">
        <f t="shared" si="32"/>
        <v>97000</v>
      </c>
      <c r="AB1648" s="175"/>
      <c r="AC1648" s="136">
        <v>2</v>
      </c>
      <c r="AD1648" s="137">
        <v>97000</v>
      </c>
      <c r="AE1648" s="136"/>
      <c r="AF1648" s="126"/>
      <c r="AG1648" s="126"/>
    </row>
    <row r="1649" spans="1:33" s="52" customFormat="1" x14ac:dyDescent="0.25">
      <c r="A1649" s="514"/>
      <c r="B1649" s="511"/>
      <c r="C1649" s="517"/>
      <c r="D1649" s="559"/>
      <c r="E1649" s="520"/>
      <c r="F1649" s="132" t="s">
        <v>27</v>
      </c>
      <c r="G1649" s="79"/>
      <c r="H1649" s="261"/>
      <c r="I1649" s="261"/>
      <c r="J1649" s="261"/>
      <c r="K1649" s="261"/>
      <c r="L1649" s="261">
        <v>80169.759999999995</v>
      </c>
      <c r="M1649" s="261"/>
      <c r="N1649" s="261"/>
      <c r="O1649" s="261"/>
      <c r="P1649" s="261">
        <v>80169.759999999995</v>
      </c>
      <c r="Q1649" s="261"/>
      <c r="R1649" s="261"/>
      <c r="S1649" s="261"/>
      <c r="T1649" s="261"/>
      <c r="U1649" s="261"/>
      <c r="V1649" s="261"/>
      <c r="W1649" s="261"/>
      <c r="X1649" s="261"/>
      <c r="Y1649" s="261"/>
      <c r="Z1649" s="261"/>
      <c r="AA1649" s="261">
        <f t="shared" si="32"/>
        <v>80169.759999999995</v>
      </c>
      <c r="AB1649" s="175"/>
      <c r="AC1649" s="136"/>
      <c r="AD1649" s="137"/>
      <c r="AE1649" s="136" t="s">
        <v>1215</v>
      </c>
      <c r="AF1649" s="126"/>
      <c r="AG1649" s="126"/>
    </row>
    <row r="1650" spans="1:33" s="52" customFormat="1" x14ac:dyDescent="0.25">
      <c r="A1650" s="514"/>
      <c r="B1650" s="511"/>
      <c r="C1650" s="517"/>
      <c r="D1650" s="559"/>
      <c r="E1650" s="520"/>
      <c r="F1650" s="132" t="s">
        <v>213</v>
      </c>
      <c r="G1650" s="79"/>
      <c r="H1650" s="261"/>
      <c r="I1650" s="261"/>
      <c r="J1650" s="261"/>
      <c r="K1650" s="261"/>
      <c r="L1650" s="261"/>
      <c r="M1650" s="261"/>
      <c r="N1650" s="261"/>
      <c r="O1650" s="261">
        <v>30195</v>
      </c>
      <c r="P1650" s="261"/>
      <c r="Q1650" s="261"/>
      <c r="R1650" s="261"/>
      <c r="S1650" s="261">
        <v>30195</v>
      </c>
      <c r="T1650" s="261"/>
      <c r="U1650" s="261"/>
      <c r="V1650" s="261"/>
      <c r="W1650" s="261"/>
      <c r="X1650" s="261"/>
      <c r="Y1650" s="261"/>
      <c r="Z1650" s="261"/>
      <c r="AA1650" s="261">
        <v>30195</v>
      </c>
      <c r="AB1650" s="175"/>
      <c r="AC1650" s="136"/>
      <c r="AD1650" s="137"/>
      <c r="AE1650" s="136" t="s">
        <v>1531</v>
      </c>
      <c r="AF1650" s="126"/>
      <c r="AG1650" s="126"/>
    </row>
    <row r="1651" spans="1:33" s="52" customFormat="1" x14ac:dyDescent="0.25">
      <c r="A1651" s="514"/>
      <c r="B1651" s="511"/>
      <c r="C1651" s="517"/>
      <c r="D1651" s="559"/>
      <c r="E1651" s="520"/>
      <c r="F1651" s="135" t="s">
        <v>107</v>
      </c>
      <c r="G1651" s="79"/>
      <c r="H1651" s="261"/>
      <c r="I1651" s="261"/>
      <c r="J1651" s="261"/>
      <c r="K1651" s="261"/>
      <c r="L1651" s="261"/>
      <c r="M1651" s="261"/>
      <c r="N1651" s="261"/>
      <c r="O1651" s="261"/>
      <c r="P1651" s="261"/>
      <c r="Q1651" s="261"/>
      <c r="R1651" s="261">
        <v>200000</v>
      </c>
      <c r="S1651" s="261"/>
      <c r="T1651" s="261"/>
      <c r="U1651" s="261"/>
      <c r="V1651" s="261"/>
      <c r="W1651" s="261"/>
      <c r="X1651" s="261"/>
      <c r="Y1651" s="261"/>
      <c r="Z1651" s="261"/>
      <c r="AA1651" s="261">
        <v>200000</v>
      </c>
      <c r="AB1651" s="175"/>
      <c r="AC1651" s="136"/>
      <c r="AD1651" s="137"/>
      <c r="AE1651" s="136"/>
      <c r="AF1651" s="126"/>
      <c r="AG1651" s="126"/>
    </row>
    <row r="1652" spans="1:33" s="52" customFormat="1" x14ac:dyDescent="0.25">
      <c r="A1652" s="177"/>
      <c r="B1652" s="105"/>
      <c r="C1652" s="80"/>
      <c r="D1652" s="138"/>
      <c r="E1652" s="33"/>
      <c r="F1652" s="135" t="s">
        <v>218</v>
      </c>
      <c r="G1652" s="79"/>
      <c r="H1652" s="261"/>
      <c r="I1652" s="261"/>
      <c r="J1652" s="261"/>
      <c r="K1652" s="261"/>
      <c r="L1652" s="261"/>
      <c r="M1652" s="261"/>
      <c r="N1652" s="261"/>
      <c r="O1652" s="261"/>
      <c r="P1652" s="261"/>
      <c r="Q1652" s="261"/>
      <c r="R1652" s="261"/>
      <c r="S1652" s="261"/>
      <c r="T1652" s="261"/>
      <c r="U1652" s="261"/>
      <c r="V1652" s="261"/>
      <c r="W1652" s="261">
        <v>534465</v>
      </c>
      <c r="X1652" s="261"/>
      <c r="Y1652" s="261"/>
      <c r="Z1652" s="261"/>
      <c r="AA1652" s="261">
        <v>534465</v>
      </c>
      <c r="AB1652" s="175"/>
      <c r="AC1652" s="136"/>
      <c r="AD1652" s="137"/>
      <c r="AE1652" s="136"/>
      <c r="AF1652" s="126"/>
      <c r="AG1652" s="126"/>
    </row>
    <row r="1653" spans="1:33" s="52" customFormat="1" x14ac:dyDescent="0.25">
      <c r="A1653" s="177"/>
      <c r="B1653" s="105"/>
      <c r="C1653" s="80"/>
      <c r="D1653" s="138"/>
      <c r="E1653" s="33"/>
      <c r="F1653" s="135" t="s">
        <v>108</v>
      </c>
      <c r="G1653" s="79"/>
      <c r="H1653" s="261"/>
      <c r="I1653" s="261"/>
      <c r="J1653" s="261"/>
      <c r="K1653" s="261"/>
      <c r="L1653" s="261"/>
      <c r="M1653" s="261"/>
      <c r="N1653" s="261"/>
      <c r="O1653" s="261"/>
      <c r="P1653" s="261"/>
      <c r="Q1653" s="261"/>
      <c r="R1653" s="261"/>
      <c r="S1653" s="261"/>
      <c r="T1653" s="261"/>
      <c r="U1653" s="261"/>
      <c r="V1653" s="261"/>
      <c r="W1653" s="261">
        <v>264625.5</v>
      </c>
      <c r="X1653" s="261"/>
      <c r="Y1653" s="261"/>
      <c r="Z1653" s="261"/>
      <c r="AA1653" s="261">
        <v>264625.5</v>
      </c>
      <c r="AB1653" s="175"/>
      <c r="AC1653" s="136"/>
      <c r="AD1653" s="137"/>
      <c r="AE1653" s="136"/>
      <c r="AF1653" s="126"/>
      <c r="AG1653" s="126"/>
    </row>
    <row r="1654" spans="1:33" s="52" customFormat="1" x14ac:dyDescent="0.25">
      <c r="A1654" s="177"/>
      <c r="B1654" s="105"/>
      <c r="C1654" s="80"/>
      <c r="D1654" s="138"/>
      <c r="E1654" s="33"/>
      <c r="F1654" s="135" t="s">
        <v>263</v>
      </c>
      <c r="G1654" s="79"/>
      <c r="H1654" s="261"/>
      <c r="I1654" s="261"/>
      <c r="J1654" s="261"/>
      <c r="K1654" s="261"/>
      <c r="L1654" s="261"/>
      <c r="M1654" s="261"/>
      <c r="N1654" s="261"/>
      <c r="O1654" s="261"/>
      <c r="P1654" s="261"/>
      <c r="Q1654" s="261"/>
      <c r="R1654" s="261"/>
      <c r="S1654" s="261"/>
      <c r="T1654" s="261"/>
      <c r="U1654" s="261"/>
      <c r="V1654" s="261"/>
      <c r="W1654" s="261">
        <v>200000</v>
      </c>
      <c r="X1654" s="261"/>
      <c r="Y1654" s="261"/>
      <c r="Z1654" s="261"/>
      <c r="AA1654" s="261">
        <v>200000</v>
      </c>
      <c r="AB1654" s="175"/>
      <c r="AC1654" s="136"/>
      <c r="AD1654" s="137"/>
      <c r="AE1654" s="136"/>
      <c r="AF1654" s="126"/>
      <c r="AG1654" s="126"/>
    </row>
    <row r="1655" spans="1:33" s="52" customFormat="1" x14ac:dyDescent="0.25">
      <c r="A1655" s="181"/>
      <c r="B1655" s="182" t="s">
        <v>16</v>
      </c>
      <c r="C1655" s="183"/>
      <c r="D1655" s="82"/>
      <c r="E1655" s="82"/>
      <c r="F1655" s="184"/>
      <c r="G1655" s="143"/>
      <c r="H1655" s="143"/>
      <c r="I1655" s="143"/>
      <c r="J1655" s="143"/>
      <c r="K1655" s="143"/>
      <c r="L1655" s="143"/>
      <c r="M1655" s="143"/>
      <c r="N1655" s="143"/>
      <c r="O1655" s="143"/>
      <c r="P1655" s="143"/>
      <c r="Q1655" s="143"/>
      <c r="R1655" s="143"/>
      <c r="S1655" s="143"/>
      <c r="T1655" s="143"/>
      <c r="U1655" s="143"/>
      <c r="V1655" s="143"/>
      <c r="W1655" s="143"/>
      <c r="X1655" s="143"/>
      <c r="Y1655" s="143"/>
      <c r="Z1655" s="143"/>
      <c r="AA1655" s="144">
        <f>SUM(AA1645:AA1654)</f>
        <v>2160835.42</v>
      </c>
      <c r="AB1655" s="145">
        <f>AA1655/E1645</f>
        <v>0.99999998611648089</v>
      </c>
      <c r="AC1655" s="136"/>
      <c r="AD1655" s="137"/>
      <c r="AE1655" s="136"/>
      <c r="AF1655" s="126"/>
      <c r="AG1655" s="126"/>
    </row>
    <row r="1656" spans="1:33" s="52" customFormat="1" x14ac:dyDescent="0.25">
      <c r="A1656" s="513">
        <v>188</v>
      </c>
      <c r="B1656" s="510" t="s">
        <v>626</v>
      </c>
      <c r="C1656" s="516" t="s">
        <v>627</v>
      </c>
      <c r="D1656" s="589" t="s">
        <v>905</v>
      </c>
      <c r="E1656" s="519">
        <v>2321954.2800000003</v>
      </c>
      <c r="F1656" s="132" t="s">
        <v>371</v>
      </c>
      <c r="G1656" s="84"/>
      <c r="H1656" s="133"/>
      <c r="I1656" s="133"/>
      <c r="J1656" s="133"/>
      <c r="K1656" s="261"/>
      <c r="L1656" s="261"/>
      <c r="M1656" s="261">
        <v>26251.86</v>
      </c>
      <c r="N1656" s="261"/>
      <c r="O1656" s="261"/>
      <c r="P1656" s="261"/>
      <c r="Q1656" s="261"/>
      <c r="R1656" s="261"/>
      <c r="S1656" s="261">
        <v>26251.86</v>
      </c>
      <c r="T1656" s="261"/>
      <c r="U1656" s="261"/>
      <c r="V1656" s="261"/>
      <c r="W1656" s="261"/>
      <c r="X1656" s="261"/>
      <c r="Y1656" s="261"/>
      <c r="Z1656" s="261"/>
      <c r="AA1656" s="261">
        <f>G1656+H1656+I1656+J1656+K1656+L1656+M1656+N1656</f>
        <v>26251.86</v>
      </c>
      <c r="AB1656" s="431"/>
      <c r="AC1656" s="136"/>
      <c r="AD1656" s="137"/>
      <c r="AE1656" s="136"/>
      <c r="AF1656" s="126"/>
      <c r="AG1656" s="126"/>
    </row>
    <row r="1657" spans="1:33" s="52" customFormat="1" x14ac:dyDescent="0.25">
      <c r="A1657" s="514"/>
      <c r="B1657" s="511"/>
      <c r="C1657" s="517"/>
      <c r="D1657" s="590"/>
      <c r="E1657" s="520"/>
      <c r="F1657" s="132" t="s">
        <v>24</v>
      </c>
      <c r="G1657" s="84"/>
      <c r="H1657" s="133"/>
      <c r="I1657" s="133"/>
      <c r="J1657" s="133"/>
      <c r="K1657" s="261">
        <v>295537.32</v>
      </c>
      <c r="L1657" s="261"/>
      <c r="M1657" s="261"/>
      <c r="N1657" s="261"/>
      <c r="O1657" s="261"/>
      <c r="P1657" s="261"/>
      <c r="Q1657" s="261"/>
      <c r="R1657" s="261">
        <v>225000</v>
      </c>
      <c r="S1657" s="261"/>
      <c r="T1657" s="261"/>
      <c r="U1657" s="261"/>
      <c r="V1657" s="261"/>
      <c r="W1657" s="261"/>
      <c r="X1657" s="261"/>
      <c r="Y1657" s="261"/>
      <c r="Z1657" s="261"/>
      <c r="AA1657" s="261">
        <f>G1657+H1657+I1657+J1657+K1657+L1657+M1657+N1657</f>
        <v>295537.32</v>
      </c>
      <c r="AB1657" s="431"/>
      <c r="AC1657" s="136"/>
      <c r="AD1657" s="137"/>
      <c r="AE1657" s="136" t="s">
        <v>1516</v>
      </c>
      <c r="AF1657" s="126"/>
      <c r="AG1657" s="126"/>
    </row>
    <row r="1658" spans="1:33" s="52" customFormat="1" x14ac:dyDescent="0.25">
      <c r="A1658" s="514"/>
      <c r="B1658" s="511"/>
      <c r="C1658" s="517"/>
      <c r="D1658" s="590"/>
      <c r="E1658" s="520"/>
      <c r="F1658" s="132" t="s">
        <v>77</v>
      </c>
      <c r="G1658" s="84"/>
      <c r="H1658" s="133"/>
      <c r="I1658" s="133"/>
      <c r="J1658" s="133"/>
      <c r="K1658" s="261"/>
      <c r="L1658" s="261"/>
      <c r="M1658" s="261"/>
      <c r="N1658" s="261"/>
      <c r="O1658" s="261"/>
      <c r="P1658" s="261"/>
      <c r="Q1658" s="261"/>
      <c r="R1658" s="261"/>
      <c r="S1658" s="261">
        <v>225000</v>
      </c>
      <c r="T1658" s="261"/>
      <c r="U1658" s="261"/>
      <c r="V1658" s="261"/>
      <c r="W1658" s="261"/>
      <c r="X1658" s="261"/>
      <c r="Y1658" s="261"/>
      <c r="Z1658" s="261"/>
      <c r="AA1658" s="261">
        <v>225000</v>
      </c>
      <c r="AB1658" s="431"/>
      <c r="AC1658" s="136"/>
      <c r="AD1658" s="137"/>
      <c r="AE1658" s="136"/>
      <c r="AF1658" s="126"/>
      <c r="AG1658" s="126"/>
    </row>
    <row r="1659" spans="1:33" s="52" customFormat="1" x14ac:dyDescent="0.25">
      <c r="A1659" s="514"/>
      <c r="B1659" s="511"/>
      <c r="C1659" s="517"/>
      <c r="D1659" s="590"/>
      <c r="E1659" s="520"/>
      <c r="F1659" s="132" t="s">
        <v>76</v>
      </c>
      <c r="G1659" s="84"/>
      <c r="H1659" s="133"/>
      <c r="I1659" s="133"/>
      <c r="J1659" s="133"/>
      <c r="K1659" s="261"/>
      <c r="L1659" s="261"/>
      <c r="M1659" s="261">
        <v>80000</v>
      </c>
      <c r="N1659" s="261"/>
      <c r="O1659" s="261"/>
      <c r="P1659" s="261"/>
      <c r="Q1659" s="261"/>
      <c r="R1659" s="261"/>
      <c r="S1659" s="261">
        <v>150537.32</v>
      </c>
      <c r="T1659" s="261"/>
      <c r="U1659" s="261"/>
      <c r="V1659" s="261"/>
      <c r="W1659" s="261"/>
      <c r="X1659" s="261"/>
      <c r="Y1659" s="261"/>
      <c r="Z1659" s="261"/>
      <c r="AA1659" s="261">
        <v>150537.32</v>
      </c>
      <c r="AB1659" s="431"/>
      <c r="AC1659" s="136"/>
      <c r="AD1659" s="137"/>
      <c r="AE1659" s="136" t="s">
        <v>1517</v>
      </c>
      <c r="AF1659" s="126"/>
      <c r="AG1659" s="126"/>
    </row>
    <row r="1660" spans="1:33" s="52" customFormat="1" x14ac:dyDescent="0.25">
      <c r="A1660" s="515"/>
      <c r="B1660" s="512"/>
      <c r="C1660" s="518"/>
      <c r="D1660" s="591"/>
      <c r="E1660" s="521"/>
      <c r="F1660" s="132" t="s">
        <v>53</v>
      </c>
      <c r="G1660" s="84"/>
      <c r="H1660" s="133"/>
      <c r="I1660" s="133"/>
      <c r="J1660" s="133"/>
      <c r="K1660" s="261">
        <v>1000000</v>
      </c>
      <c r="L1660" s="261"/>
      <c r="M1660" s="261"/>
      <c r="N1660" s="261"/>
      <c r="O1660" s="261"/>
      <c r="P1660" s="261"/>
      <c r="Q1660" s="261"/>
      <c r="R1660" s="261"/>
      <c r="S1660" s="261"/>
      <c r="T1660" s="261"/>
      <c r="U1660" s="261"/>
      <c r="V1660" s="261">
        <v>51716</v>
      </c>
      <c r="W1660" s="261"/>
      <c r="X1660" s="261"/>
      <c r="Y1660" s="261"/>
      <c r="Z1660" s="261"/>
      <c r="AA1660" s="261">
        <f>G1660+H1660+I1660+J1660+K1660+L1660+M1660+N1660</f>
        <v>1000000</v>
      </c>
      <c r="AB1660" s="431"/>
      <c r="AC1660" s="136">
        <v>19</v>
      </c>
      <c r="AD1660" s="137">
        <v>948284</v>
      </c>
      <c r="AE1660" s="136" t="s">
        <v>1518</v>
      </c>
      <c r="AF1660" s="126"/>
      <c r="AG1660" s="126"/>
    </row>
    <row r="1661" spans="1:33" s="52" customFormat="1" x14ac:dyDescent="0.25">
      <c r="A1661" s="177"/>
      <c r="B1661" s="105"/>
      <c r="C1661" s="80"/>
      <c r="D1661" s="432"/>
      <c r="E1661" s="33"/>
      <c r="F1661" s="135" t="s">
        <v>51</v>
      </c>
      <c r="G1661" s="84"/>
      <c r="H1661" s="133"/>
      <c r="I1661" s="133"/>
      <c r="J1661" s="133"/>
      <c r="K1661" s="261"/>
      <c r="L1661" s="261"/>
      <c r="M1661" s="261"/>
      <c r="N1661" s="261"/>
      <c r="O1661" s="261"/>
      <c r="P1661" s="261"/>
      <c r="Q1661" s="261"/>
      <c r="R1661" s="261"/>
      <c r="S1661" s="261"/>
      <c r="T1661" s="261">
        <v>519552.37</v>
      </c>
      <c r="U1661" s="261"/>
      <c r="V1661" s="261"/>
      <c r="W1661" s="261"/>
      <c r="X1661" s="261"/>
      <c r="Y1661" s="261"/>
      <c r="Z1661" s="261"/>
      <c r="AA1661" s="261">
        <v>519552.37</v>
      </c>
      <c r="AB1661" s="431"/>
      <c r="AC1661" s="136"/>
      <c r="AD1661" s="137"/>
      <c r="AE1661" s="136"/>
      <c r="AF1661" s="126"/>
      <c r="AG1661" s="126"/>
    </row>
    <row r="1662" spans="1:33" s="52" customFormat="1" x14ac:dyDescent="0.25">
      <c r="A1662" s="181"/>
      <c r="B1662" s="182" t="s">
        <v>16</v>
      </c>
      <c r="C1662" s="183"/>
      <c r="D1662" s="82"/>
      <c r="E1662" s="82"/>
      <c r="F1662" s="184"/>
      <c r="G1662" s="143"/>
      <c r="H1662" s="143"/>
      <c r="I1662" s="143"/>
      <c r="J1662" s="143"/>
      <c r="K1662" s="143"/>
      <c r="L1662" s="143"/>
      <c r="M1662" s="143"/>
      <c r="N1662" s="143"/>
      <c r="O1662" s="143"/>
      <c r="P1662" s="143"/>
      <c r="Q1662" s="143"/>
      <c r="R1662" s="143"/>
      <c r="S1662" s="143"/>
      <c r="T1662" s="143"/>
      <c r="U1662" s="143"/>
      <c r="V1662" s="143"/>
      <c r="W1662" s="143"/>
      <c r="X1662" s="143"/>
      <c r="Y1662" s="143"/>
      <c r="Z1662" s="143"/>
      <c r="AA1662" s="144">
        <f>SUM(AA1656:AA1661)</f>
        <v>2216878.87</v>
      </c>
      <c r="AB1662" s="145">
        <f>AA1662/E1656</f>
        <v>0.95474699441541111</v>
      </c>
      <c r="AC1662" s="136"/>
      <c r="AD1662" s="137"/>
      <c r="AE1662" s="136"/>
      <c r="AF1662" s="126"/>
      <c r="AG1662" s="126"/>
    </row>
    <row r="1663" spans="1:33" s="52" customFormat="1" x14ac:dyDescent="0.25">
      <c r="A1663" s="513">
        <v>189</v>
      </c>
      <c r="B1663" s="510" t="s">
        <v>628</v>
      </c>
      <c r="C1663" s="516" t="s">
        <v>629</v>
      </c>
      <c r="D1663" s="754" t="s">
        <v>906</v>
      </c>
      <c r="E1663" s="519">
        <v>1673889.5300000003</v>
      </c>
      <c r="F1663" s="433" t="s">
        <v>145</v>
      </c>
      <c r="G1663" s="434"/>
      <c r="H1663" s="435"/>
      <c r="I1663" s="436">
        <v>185484.61</v>
      </c>
      <c r="J1663" s="435"/>
      <c r="K1663" s="435"/>
      <c r="L1663" s="435"/>
      <c r="M1663" s="435">
        <v>386956.78</v>
      </c>
      <c r="N1663" s="435"/>
      <c r="O1663" s="435"/>
      <c r="P1663" s="435"/>
      <c r="Q1663" s="435"/>
      <c r="R1663" s="435"/>
      <c r="S1663" s="435"/>
      <c r="T1663" s="435"/>
      <c r="U1663" s="435"/>
      <c r="V1663" s="435"/>
      <c r="W1663" s="435"/>
      <c r="X1663" s="435"/>
      <c r="Y1663" s="435"/>
      <c r="Z1663" s="435"/>
      <c r="AA1663" s="435">
        <v>185484.61</v>
      </c>
      <c r="AB1663" s="175"/>
      <c r="AC1663" s="136">
        <v>7</v>
      </c>
      <c r="AD1663" s="137"/>
      <c r="AE1663" s="136" t="s">
        <v>1437</v>
      </c>
      <c r="AF1663" s="126"/>
      <c r="AG1663" s="126"/>
    </row>
    <row r="1664" spans="1:33" s="52" customFormat="1" x14ac:dyDescent="0.25">
      <c r="A1664" s="514"/>
      <c r="B1664" s="511"/>
      <c r="C1664" s="517"/>
      <c r="D1664" s="755"/>
      <c r="E1664" s="520"/>
      <c r="F1664" s="433" t="s">
        <v>32</v>
      </c>
      <c r="G1664" s="434"/>
      <c r="H1664" s="435"/>
      <c r="I1664" s="435">
        <v>533149.4</v>
      </c>
      <c r="J1664" s="435"/>
      <c r="K1664" s="435"/>
      <c r="L1664" s="435"/>
      <c r="M1664" s="435">
        <v>331677.24</v>
      </c>
      <c r="N1664" s="435"/>
      <c r="O1664" s="435"/>
      <c r="P1664" s="435"/>
      <c r="Q1664" s="435"/>
      <c r="R1664" s="435"/>
      <c r="S1664" s="435"/>
      <c r="T1664" s="435"/>
      <c r="U1664" s="435"/>
      <c r="V1664" s="435"/>
      <c r="W1664" s="435"/>
      <c r="X1664" s="435"/>
      <c r="Y1664" s="435"/>
      <c r="Z1664" s="435"/>
      <c r="AA1664" s="435">
        <v>533149.4</v>
      </c>
      <c r="AB1664" s="175"/>
      <c r="AC1664" s="136">
        <v>6</v>
      </c>
      <c r="AD1664" s="137"/>
      <c r="AE1664" s="136" t="s">
        <v>1437</v>
      </c>
      <c r="AF1664" s="126"/>
      <c r="AG1664" s="126"/>
    </row>
    <row r="1665" spans="1:33" s="52" customFormat="1" x14ac:dyDescent="0.25">
      <c r="A1665" s="514"/>
      <c r="B1665" s="511"/>
      <c r="C1665" s="517"/>
      <c r="D1665" s="755"/>
      <c r="E1665" s="520"/>
      <c r="F1665" s="433" t="s">
        <v>46</v>
      </c>
      <c r="G1665" s="434"/>
      <c r="H1665" s="435"/>
      <c r="I1665" s="435"/>
      <c r="J1665" s="435">
        <v>222141.09</v>
      </c>
      <c r="K1665" s="435"/>
      <c r="L1665" s="435"/>
      <c r="M1665" s="435"/>
      <c r="N1665" s="435"/>
      <c r="O1665" s="435"/>
      <c r="P1665" s="435">
        <v>222141.09</v>
      </c>
      <c r="Q1665" s="435"/>
      <c r="R1665" s="435"/>
      <c r="S1665" s="435"/>
      <c r="T1665" s="435"/>
      <c r="U1665" s="435"/>
      <c r="V1665" s="435"/>
      <c r="W1665" s="435"/>
      <c r="X1665" s="435"/>
      <c r="Y1665" s="435"/>
      <c r="Z1665" s="435"/>
      <c r="AA1665" s="435">
        <v>222141.09</v>
      </c>
      <c r="AB1665" s="175"/>
      <c r="AC1665" s="136"/>
      <c r="AD1665" s="137"/>
      <c r="AE1665" s="136" t="s">
        <v>1217</v>
      </c>
      <c r="AF1665" s="126"/>
      <c r="AG1665" s="126"/>
    </row>
    <row r="1666" spans="1:33" s="52" customFormat="1" x14ac:dyDescent="0.25">
      <c r="A1666" s="514"/>
      <c r="B1666" s="511"/>
      <c r="C1666" s="517"/>
      <c r="D1666" s="755"/>
      <c r="E1666" s="520"/>
      <c r="F1666" s="433" t="s">
        <v>51</v>
      </c>
      <c r="G1666" s="434"/>
      <c r="H1666" s="435"/>
      <c r="I1666" s="435"/>
      <c r="J1666" s="435">
        <v>259155.51</v>
      </c>
      <c r="K1666" s="435"/>
      <c r="L1666" s="435"/>
      <c r="M1666" s="435"/>
      <c r="N1666" s="435"/>
      <c r="O1666" s="435"/>
      <c r="P1666" s="435">
        <v>91043.51</v>
      </c>
      <c r="Q1666" s="435"/>
      <c r="R1666" s="435"/>
      <c r="S1666" s="435"/>
      <c r="T1666" s="435"/>
      <c r="U1666" s="435"/>
      <c r="V1666" s="435"/>
      <c r="W1666" s="435"/>
      <c r="X1666" s="435"/>
      <c r="Y1666" s="435"/>
      <c r="Z1666" s="435"/>
      <c r="AA1666" s="435">
        <v>259155.51</v>
      </c>
      <c r="AB1666" s="175"/>
      <c r="AC1666" s="136">
        <v>5</v>
      </c>
      <c r="AD1666" s="137">
        <v>168112</v>
      </c>
      <c r="AE1666" s="136"/>
      <c r="AF1666" s="126"/>
      <c r="AG1666" s="126"/>
    </row>
    <row r="1667" spans="1:33" s="52" customFormat="1" x14ac:dyDescent="0.25">
      <c r="A1667" s="514"/>
      <c r="B1667" s="511"/>
      <c r="C1667" s="517"/>
      <c r="D1667" s="755"/>
      <c r="E1667" s="520"/>
      <c r="F1667" s="433" t="s">
        <v>121</v>
      </c>
      <c r="G1667" s="434"/>
      <c r="H1667" s="435"/>
      <c r="I1667" s="435"/>
      <c r="J1667" s="435"/>
      <c r="K1667" s="435">
        <v>111097.71</v>
      </c>
      <c r="L1667" s="435"/>
      <c r="M1667" s="435"/>
      <c r="N1667" s="435"/>
      <c r="O1667" s="435"/>
      <c r="P1667" s="435"/>
      <c r="Q1667" s="435"/>
      <c r="R1667" s="435">
        <v>111097.71</v>
      </c>
      <c r="S1667" s="435"/>
      <c r="T1667" s="435"/>
      <c r="U1667" s="435"/>
      <c r="V1667" s="435"/>
      <c r="W1667" s="435"/>
      <c r="X1667" s="435"/>
      <c r="Y1667" s="435"/>
      <c r="Z1667" s="435"/>
      <c r="AA1667" s="435">
        <v>111097.71</v>
      </c>
      <c r="AB1667" s="175"/>
      <c r="AC1667" s="136"/>
      <c r="AD1667" s="137"/>
      <c r="AE1667" s="136" t="s">
        <v>1217</v>
      </c>
      <c r="AF1667" s="126"/>
      <c r="AG1667" s="126"/>
    </row>
    <row r="1668" spans="1:33" s="52" customFormat="1" x14ac:dyDescent="0.25">
      <c r="A1668" s="515"/>
      <c r="B1668" s="512"/>
      <c r="C1668" s="518"/>
      <c r="D1668" s="756"/>
      <c r="E1668" s="521"/>
      <c r="F1668" s="433" t="s">
        <v>108</v>
      </c>
      <c r="G1668" s="434"/>
      <c r="H1668" s="435"/>
      <c r="I1668" s="435"/>
      <c r="J1668" s="435"/>
      <c r="K1668" s="435">
        <v>111097.71</v>
      </c>
      <c r="L1668" s="435"/>
      <c r="M1668" s="435"/>
      <c r="N1668" s="435"/>
      <c r="O1668" s="435"/>
      <c r="P1668" s="435"/>
      <c r="Q1668" s="435"/>
      <c r="R1668" s="435"/>
      <c r="S1668" s="435"/>
      <c r="T1668" s="435"/>
      <c r="U1668" s="435"/>
      <c r="V1668" s="435"/>
      <c r="W1668" s="435"/>
      <c r="X1668" s="435"/>
      <c r="Y1668" s="435"/>
      <c r="Z1668" s="435"/>
      <c r="AA1668" s="435">
        <v>111097.71</v>
      </c>
      <c r="AB1668" s="175"/>
      <c r="AC1668" s="136">
        <v>4</v>
      </c>
      <c r="AD1668" s="137">
        <v>100000</v>
      </c>
      <c r="AE1668" s="136"/>
      <c r="AF1668" s="126"/>
      <c r="AG1668" s="126"/>
    </row>
    <row r="1669" spans="1:33" s="52" customFormat="1" x14ac:dyDescent="0.25">
      <c r="A1669" s="177"/>
      <c r="B1669" s="105"/>
      <c r="C1669" s="80"/>
      <c r="D1669" s="437"/>
      <c r="E1669" s="33"/>
      <c r="F1669" s="438" t="s">
        <v>623</v>
      </c>
      <c r="G1669" s="434"/>
      <c r="H1669" s="435"/>
      <c r="I1669" s="435"/>
      <c r="J1669" s="435"/>
      <c r="K1669" s="435"/>
      <c r="L1669" s="435"/>
      <c r="M1669" s="435"/>
      <c r="N1669" s="435"/>
      <c r="O1669" s="435"/>
      <c r="P1669" s="435"/>
      <c r="Q1669" s="435"/>
      <c r="R1669" s="435">
        <v>222141.06</v>
      </c>
      <c r="S1669" s="435"/>
      <c r="T1669" s="435"/>
      <c r="U1669" s="435"/>
      <c r="V1669" s="435"/>
      <c r="W1669" s="435"/>
      <c r="X1669" s="435"/>
      <c r="Y1669" s="435"/>
      <c r="Z1669" s="435"/>
      <c r="AA1669" s="435">
        <v>222141.06</v>
      </c>
      <c r="AB1669" s="175"/>
      <c r="AC1669" s="136"/>
      <c r="AD1669" s="137"/>
      <c r="AE1669" s="136"/>
      <c r="AF1669" s="126"/>
      <c r="AG1669" s="126"/>
    </row>
    <row r="1670" spans="1:33" s="52" customFormat="1" x14ac:dyDescent="0.25">
      <c r="A1670" s="177"/>
      <c r="B1670" s="105"/>
      <c r="C1670" s="80"/>
      <c r="D1670" s="437"/>
      <c r="E1670" s="33"/>
      <c r="F1670" s="438" t="s">
        <v>54</v>
      </c>
      <c r="G1670" s="434"/>
      <c r="H1670" s="435"/>
      <c r="I1670" s="435"/>
      <c r="J1670" s="435"/>
      <c r="K1670" s="435"/>
      <c r="L1670" s="435"/>
      <c r="M1670" s="435"/>
      <c r="N1670" s="435"/>
      <c r="O1670" s="435"/>
      <c r="P1670" s="435"/>
      <c r="Q1670" s="435"/>
      <c r="R1670" s="435">
        <v>29622.43</v>
      </c>
      <c r="S1670" s="435"/>
      <c r="T1670" s="435"/>
      <c r="U1670" s="435"/>
      <c r="V1670" s="435"/>
      <c r="W1670" s="435"/>
      <c r="X1670" s="435"/>
      <c r="Y1670" s="435"/>
      <c r="Z1670" s="435"/>
      <c r="AA1670" s="435">
        <v>29622.43</v>
      </c>
      <c r="AB1670" s="175"/>
      <c r="AC1670" s="136"/>
      <c r="AD1670" s="137"/>
      <c r="AE1670" s="136"/>
      <c r="AF1670" s="126"/>
      <c r="AG1670" s="126"/>
    </row>
    <row r="1671" spans="1:33" s="52" customFormat="1" x14ac:dyDescent="0.25">
      <c r="A1671" s="181"/>
      <c r="B1671" s="182" t="s">
        <v>16</v>
      </c>
      <c r="C1671" s="183"/>
      <c r="D1671" s="82"/>
      <c r="E1671" s="82"/>
      <c r="F1671" s="184"/>
      <c r="G1671" s="143"/>
      <c r="H1671" s="143"/>
      <c r="I1671" s="143"/>
      <c r="J1671" s="143"/>
      <c r="K1671" s="143"/>
      <c r="L1671" s="143"/>
      <c r="M1671" s="143"/>
      <c r="N1671" s="143"/>
      <c r="O1671" s="143"/>
      <c r="P1671" s="143"/>
      <c r="Q1671" s="143"/>
      <c r="R1671" s="143"/>
      <c r="S1671" s="143"/>
      <c r="T1671" s="143"/>
      <c r="U1671" s="143"/>
      <c r="V1671" s="143"/>
      <c r="W1671" s="143"/>
      <c r="X1671" s="143"/>
      <c r="Y1671" s="143"/>
      <c r="Z1671" s="143"/>
      <c r="AA1671" s="144">
        <f>SUM(AA1663:AA1670)</f>
        <v>1673889.5199999998</v>
      </c>
      <c r="AB1671" s="145">
        <f>AA1671/E1663</f>
        <v>0.99999999402588979</v>
      </c>
      <c r="AC1671" s="136"/>
      <c r="AD1671" s="137"/>
      <c r="AE1671" s="136" t="s">
        <v>1500</v>
      </c>
      <c r="AF1671" s="126"/>
      <c r="AG1671" s="126"/>
    </row>
    <row r="1672" spans="1:33" s="52" customFormat="1" ht="15" customHeight="1" x14ac:dyDescent="0.25">
      <c r="A1672" s="513">
        <v>190</v>
      </c>
      <c r="B1672" s="510" t="s">
        <v>631</v>
      </c>
      <c r="C1672" s="516" t="s">
        <v>632</v>
      </c>
      <c r="D1672" s="522" t="s">
        <v>1173</v>
      </c>
      <c r="E1672" s="519">
        <v>2376022.31</v>
      </c>
      <c r="F1672" s="132" t="s">
        <v>630</v>
      </c>
      <c r="G1672" s="79"/>
      <c r="H1672" s="79"/>
      <c r="I1672" s="79"/>
      <c r="J1672" s="79"/>
      <c r="K1672" s="79">
        <v>604735</v>
      </c>
      <c r="L1672" s="79"/>
      <c r="M1672" s="79"/>
      <c r="N1672" s="79"/>
      <c r="O1672" s="79"/>
      <c r="P1672" s="79"/>
      <c r="Q1672" s="79"/>
      <c r="R1672" s="79">
        <v>604735</v>
      </c>
      <c r="S1672" s="79"/>
      <c r="T1672" s="79"/>
      <c r="U1672" s="79"/>
      <c r="V1672" s="79"/>
      <c r="W1672" s="79"/>
      <c r="X1672" s="79"/>
      <c r="Y1672" s="79"/>
      <c r="Z1672" s="79"/>
      <c r="AA1672" s="261">
        <f>N1672+M1672+L1672+K1672+J1672+I1672+H1672+G1672</f>
        <v>604735</v>
      </c>
      <c r="AB1672" s="175"/>
      <c r="AC1672" s="136"/>
      <c r="AD1672" s="137"/>
      <c r="AE1672" s="136" t="s">
        <v>1501</v>
      </c>
      <c r="AF1672" s="126"/>
      <c r="AG1672" s="126"/>
    </row>
    <row r="1673" spans="1:33" s="52" customFormat="1" ht="15" customHeight="1" x14ac:dyDescent="0.25">
      <c r="A1673" s="514"/>
      <c r="B1673" s="511"/>
      <c r="C1673" s="517"/>
      <c r="D1673" s="517"/>
      <c r="E1673" s="520"/>
      <c r="F1673" s="132" t="s">
        <v>113</v>
      </c>
      <c r="G1673" s="79"/>
      <c r="H1673" s="79"/>
      <c r="I1673" s="79"/>
      <c r="J1673" s="79"/>
      <c r="K1673" s="79">
        <v>819318</v>
      </c>
      <c r="L1673" s="79"/>
      <c r="M1673" s="79"/>
      <c r="N1673" s="79"/>
      <c r="O1673" s="79"/>
      <c r="P1673" s="79"/>
      <c r="Q1673" s="79"/>
      <c r="R1673" s="79">
        <v>369326.86</v>
      </c>
      <c r="S1673" s="79"/>
      <c r="T1673" s="79"/>
      <c r="U1673" s="79"/>
      <c r="V1673" s="79"/>
      <c r="W1673" s="79"/>
      <c r="X1673" s="79"/>
      <c r="Y1673" s="79"/>
      <c r="Z1673" s="79"/>
      <c r="AA1673" s="261">
        <f t="shared" ref="AA1673:AA1674" si="33">N1673+M1673+L1673+K1673+J1673+I1673+H1673+G1673</f>
        <v>819318</v>
      </c>
      <c r="AB1673" s="175"/>
      <c r="AC1673" s="136"/>
      <c r="AD1673" s="137"/>
      <c r="AE1673" s="136" t="s">
        <v>1502</v>
      </c>
      <c r="AF1673" s="126"/>
      <c r="AG1673" s="126"/>
    </row>
    <row r="1674" spans="1:33" s="52" customFormat="1" x14ac:dyDescent="0.25">
      <c r="A1674" s="514"/>
      <c r="B1674" s="511"/>
      <c r="C1674" s="517"/>
      <c r="D1674" s="517"/>
      <c r="E1674" s="520"/>
      <c r="F1674" s="132" t="s">
        <v>171</v>
      </c>
      <c r="G1674" s="79"/>
      <c r="H1674" s="79"/>
      <c r="I1674" s="79"/>
      <c r="J1674" s="79"/>
      <c r="K1674" s="79">
        <v>795909</v>
      </c>
      <c r="L1674" s="79"/>
      <c r="M1674" s="79"/>
      <c r="N1674" s="79"/>
      <c r="O1674" s="79"/>
      <c r="P1674" s="79"/>
      <c r="Q1674" s="79"/>
      <c r="R1674" s="79">
        <v>667643</v>
      </c>
      <c r="S1674" s="79"/>
      <c r="T1674" s="79"/>
      <c r="U1674" s="79"/>
      <c r="V1674" s="79"/>
      <c r="W1674" s="79"/>
      <c r="X1674" s="79"/>
      <c r="Y1674" s="79"/>
      <c r="Z1674" s="79"/>
      <c r="AA1674" s="261">
        <f t="shared" si="33"/>
        <v>795909</v>
      </c>
      <c r="AB1674" s="175"/>
      <c r="AC1674" s="136"/>
      <c r="AD1674" s="137"/>
      <c r="AE1674" s="136" t="s">
        <v>1503</v>
      </c>
      <c r="AF1674" s="126"/>
      <c r="AG1674" s="126"/>
    </row>
    <row r="1675" spans="1:33" s="52" customFormat="1" x14ac:dyDescent="0.25">
      <c r="A1675" s="515"/>
      <c r="B1675" s="512"/>
      <c r="C1675" s="518"/>
      <c r="D1675" s="518"/>
      <c r="E1675" s="521"/>
      <c r="F1675" s="132" t="s">
        <v>118</v>
      </c>
      <c r="G1675" s="79"/>
      <c r="H1675" s="79"/>
      <c r="I1675" s="79"/>
      <c r="J1675" s="79"/>
      <c r="K1675" s="79"/>
      <c r="L1675" s="79"/>
      <c r="M1675" s="79"/>
      <c r="N1675" s="79"/>
      <c r="O1675" s="79"/>
      <c r="P1675" s="79"/>
      <c r="Q1675" s="79"/>
      <c r="R1675" s="79"/>
      <c r="S1675" s="79"/>
      <c r="T1675" s="79"/>
      <c r="U1675" s="79"/>
      <c r="V1675" s="79"/>
      <c r="W1675" s="79"/>
      <c r="X1675" s="79"/>
      <c r="Y1675" s="79"/>
      <c r="Z1675" s="79"/>
      <c r="AA1675" s="261">
        <v>156061</v>
      </c>
      <c r="AB1675" s="175"/>
      <c r="AC1675" s="136"/>
      <c r="AD1675" s="137"/>
      <c r="AE1675" s="136" t="s">
        <v>1330</v>
      </c>
      <c r="AF1675" s="126"/>
      <c r="AG1675" s="126"/>
    </row>
    <row r="1676" spans="1:33" s="52" customFormat="1" x14ac:dyDescent="0.25">
      <c r="A1676" s="181"/>
      <c r="B1676" s="182" t="s">
        <v>16</v>
      </c>
      <c r="C1676" s="183"/>
      <c r="D1676" s="82"/>
      <c r="E1676" s="82"/>
      <c r="F1676" s="184"/>
      <c r="G1676" s="143"/>
      <c r="H1676" s="143"/>
      <c r="I1676" s="143"/>
      <c r="J1676" s="143"/>
      <c r="K1676" s="143"/>
      <c r="L1676" s="143"/>
      <c r="M1676" s="143"/>
      <c r="N1676" s="143"/>
      <c r="O1676" s="143"/>
      <c r="P1676" s="143"/>
      <c r="Q1676" s="143"/>
      <c r="R1676" s="143"/>
      <c r="S1676" s="143"/>
      <c r="T1676" s="143"/>
      <c r="U1676" s="143"/>
      <c r="V1676" s="143"/>
      <c r="W1676" s="143"/>
      <c r="X1676" s="143"/>
      <c r="Y1676" s="143"/>
      <c r="Z1676" s="143"/>
      <c r="AA1676" s="144">
        <f>SUM(AA1672:AA1675)</f>
        <v>2376023</v>
      </c>
      <c r="AB1676" s="145">
        <f>AA1676/E1672</f>
        <v>1.0000002904013137</v>
      </c>
      <c r="AC1676" s="136"/>
      <c r="AD1676" s="137"/>
      <c r="AE1676" s="136"/>
      <c r="AF1676" s="126"/>
      <c r="AG1676" s="126"/>
    </row>
    <row r="1677" spans="1:33" s="52" customFormat="1" x14ac:dyDescent="0.25">
      <c r="A1677" s="513">
        <v>191</v>
      </c>
      <c r="B1677" s="510" t="s">
        <v>634</v>
      </c>
      <c r="C1677" s="516" t="s">
        <v>635</v>
      </c>
      <c r="D1677" s="522" t="s">
        <v>907</v>
      </c>
      <c r="E1677" s="519">
        <v>1914011.2000000002</v>
      </c>
      <c r="F1677" s="132" t="s">
        <v>633</v>
      </c>
      <c r="G1677" s="84"/>
      <c r="H1677" s="133"/>
      <c r="I1677" s="133"/>
      <c r="J1677" s="133">
        <v>680425.83</v>
      </c>
      <c r="K1677" s="134"/>
      <c r="L1677" s="133"/>
      <c r="M1677" s="133"/>
      <c r="N1677" s="133">
        <v>454776.68</v>
      </c>
      <c r="O1677" s="133"/>
      <c r="P1677" s="133"/>
      <c r="Q1677" s="133"/>
      <c r="R1677" s="133"/>
      <c r="S1677" s="133"/>
      <c r="T1677" s="133"/>
      <c r="U1677" s="133"/>
      <c r="V1677" s="133"/>
      <c r="W1677" s="133"/>
      <c r="X1677" s="133"/>
      <c r="Y1677" s="133"/>
      <c r="Z1677" s="133"/>
      <c r="AA1677" s="133">
        <v>680425.83</v>
      </c>
      <c r="AB1677" s="175"/>
      <c r="AC1677" s="136">
        <v>4</v>
      </c>
      <c r="AD1677" s="137">
        <v>225649.15</v>
      </c>
      <c r="AE1677" s="136"/>
      <c r="AF1677" s="126"/>
      <c r="AG1677" s="126"/>
    </row>
    <row r="1678" spans="1:33" s="52" customFormat="1" x14ac:dyDescent="0.25">
      <c r="A1678" s="514"/>
      <c r="B1678" s="511"/>
      <c r="C1678" s="517"/>
      <c r="D1678" s="577"/>
      <c r="E1678" s="520"/>
      <c r="F1678" s="132" t="s">
        <v>66</v>
      </c>
      <c r="G1678" s="84"/>
      <c r="H1678" s="133"/>
      <c r="I1678" s="261"/>
      <c r="J1678" s="133">
        <v>280000</v>
      </c>
      <c r="K1678" s="133"/>
      <c r="L1678" s="133"/>
      <c r="M1678" s="133"/>
      <c r="N1678" s="133"/>
      <c r="O1678" s="133"/>
      <c r="P1678" s="133"/>
      <c r="Q1678" s="133"/>
      <c r="R1678" s="133"/>
      <c r="S1678" s="133"/>
      <c r="T1678" s="133"/>
      <c r="U1678" s="133"/>
      <c r="V1678" s="133"/>
      <c r="W1678" s="133"/>
      <c r="X1678" s="133"/>
      <c r="Y1678" s="133"/>
      <c r="Z1678" s="133"/>
      <c r="AA1678" s="133">
        <v>280000</v>
      </c>
      <c r="AB1678" s="175"/>
      <c r="AC1678" s="136">
        <v>7</v>
      </c>
      <c r="AD1678" s="137">
        <v>280000</v>
      </c>
      <c r="AE1678" s="136"/>
      <c r="AF1678" s="126"/>
      <c r="AG1678" s="126"/>
    </row>
    <row r="1679" spans="1:33" s="52" customFormat="1" x14ac:dyDescent="0.25">
      <c r="A1679" s="514"/>
      <c r="B1679" s="511"/>
      <c r="C1679" s="517"/>
      <c r="D1679" s="577"/>
      <c r="E1679" s="520"/>
      <c r="F1679" s="132" t="s">
        <v>69</v>
      </c>
      <c r="G1679" s="84"/>
      <c r="H1679" s="133"/>
      <c r="I1679" s="133"/>
      <c r="J1679" s="133">
        <v>471126.54</v>
      </c>
      <c r="K1679" s="133"/>
      <c r="L1679" s="133"/>
      <c r="M1679" s="133"/>
      <c r="N1679" s="133">
        <v>376967.54</v>
      </c>
      <c r="O1679" s="133"/>
      <c r="P1679" s="133"/>
      <c r="Q1679" s="133"/>
      <c r="R1679" s="133"/>
      <c r="S1679" s="133"/>
      <c r="T1679" s="133"/>
      <c r="U1679" s="133"/>
      <c r="V1679" s="133"/>
      <c r="W1679" s="133"/>
      <c r="X1679" s="133"/>
      <c r="Y1679" s="133"/>
      <c r="Z1679" s="133"/>
      <c r="AA1679" s="133">
        <v>471126.54</v>
      </c>
      <c r="AB1679" s="175"/>
      <c r="AC1679" s="136">
        <v>2</v>
      </c>
      <c r="AD1679" s="137">
        <v>94159</v>
      </c>
      <c r="AE1679" s="136"/>
      <c r="AF1679" s="126"/>
      <c r="AG1679" s="126"/>
    </row>
    <row r="1680" spans="1:33" s="52" customFormat="1" x14ac:dyDescent="0.25">
      <c r="A1680" s="514"/>
      <c r="B1680" s="511"/>
      <c r="C1680" s="517"/>
      <c r="D1680" s="577"/>
      <c r="E1680" s="520"/>
      <c r="F1680" s="132" t="s">
        <v>65</v>
      </c>
      <c r="G1680" s="84"/>
      <c r="H1680" s="133"/>
      <c r="I1680" s="133"/>
      <c r="J1680" s="261"/>
      <c r="K1680" s="133"/>
      <c r="L1680" s="133"/>
      <c r="M1680" s="133"/>
      <c r="N1680" s="133"/>
      <c r="O1680" s="133"/>
      <c r="P1680" s="133"/>
      <c r="Q1680" s="133"/>
      <c r="R1680" s="133"/>
      <c r="S1680" s="133">
        <v>60000</v>
      </c>
      <c r="T1680" s="133"/>
      <c r="U1680" s="133"/>
      <c r="V1680" s="133"/>
      <c r="W1680" s="133"/>
      <c r="X1680" s="133"/>
      <c r="Y1680" s="133"/>
      <c r="Z1680" s="133"/>
      <c r="AA1680" s="133">
        <v>120000</v>
      </c>
      <c r="AB1680" s="175"/>
      <c r="AC1680" s="136"/>
      <c r="AD1680" s="137"/>
      <c r="AE1680" s="136"/>
      <c r="AF1680" s="126"/>
      <c r="AG1680" s="126"/>
    </row>
    <row r="1681" spans="1:33" s="52" customFormat="1" x14ac:dyDescent="0.25">
      <c r="A1681" s="514"/>
      <c r="B1681" s="511"/>
      <c r="C1681" s="517"/>
      <c r="D1681" s="577"/>
      <c r="E1681" s="520"/>
      <c r="F1681" s="132" t="s">
        <v>44</v>
      </c>
      <c r="G1681" s="84"/>
      <c r="H1681" s="133"/>
      <c r="I1681" s="133"/>
      <c r="J1681" s="133"/>
      <c r="K1681" s="133"/>
      <c r="L1681" s="133"/>
      <c r="M1681" s="133"/>
      <c r="N1681" s="133"/>
      <c r="O1681" s="133"/>
      <c r="P1681" s="133"/>
      <c r="Q1681" s="133"/>
      <c r="R1681" s="133"/>
      <c r="S1681" s="133">
        <v>74193.05</v>
      </c>
      <c r="T1681" s="133"/>
      <c r="U1681" s="133"/>
      <c r="V1681" s="133"/>
      <c r="W1681" s="133"/>
      <c r="X1681" s="133"/>
      <c r="Y1681" s="133"/>
      <c r="Z1681" s="133"/>
      <c r="AA1681" s="133">
        <v>118708.88</v>
      </c>
      <c r="AB1681" s="175"/>
      <c r="AC1681" s="136"/>
      <c r="AD1681" s="137"/>
      <c r="AE1681" s="136"/>
      <c r="AF1681" s="126"/>
      <c r="AG1681" s="126"/>
    </row>
    <row r="1682" spans="1:33" s="52" customFormat="1" x14ac:dyDescent="0.25">
      <c r="A1682" s="514"/>
      <c r="B1682" s="511"/>
      <c r="C1682" s="517"/>
      <c r="D1682" s="577"/>
      <c r="E1682" s="520"/>
      <c r="F1682" s="132" t="s">
        <v>223</v>
      </c>
      <c r="G1682" s="84"/>
      <c r="H1682" s="133"/>
      <c r="I1682" s="133"/>
      <c r="J1682" s="133"/>
      <c r="K1682" s="133"/>
      <c r="L1682" s="133"/>
      <c r="M1682" s="133"/>
      <c r="N1682" s="133"/>
      <c r="O1682" s="133"/>
      <c r="P1682" s="133"/>
      <c r="Q1682" s="133"/>
      <c r="R1682" s="133">
        <v>40000</v>
      </c>
      <c r="S1682" s="133"/>
      <c r="T1682" s="133"/>
      <c r="U1682" s="133"/>
      <c r="V1682" s="133"/>
      <c r="W1682" s="133"/>
      <c r="X1682" s="133"/>
      <c r="Y1682" s="133"/>
      <c r="Z1682" s="133"/>
      <c r="AA1682" s="133">
        <v>40000</v>
      </c>
      <c r="AB1682" s="175"/>
      <c r="AC1682" s="136"/>
      <c r="AD1682" s="137"/>
      <c r="AE1682" s="136"/>
      <c r="AF1682" s="126"/>
      <c r="AG1682" s="126"/>
    </row>
    <row r="1683" spans="1:33" s="52" customFormat="1" x14ac:dyDescent="0.25">
      <c r="A1683" s="514"/>
      <c r="B1683" s="511"/>
      <c r="C1683" s="517"/>
      <c r="D1683" s="577"/>
      <c r="E1683" s="520"/>
      <c r="F1683" s="132" t="s">
        <v>636</v>
      </c>
      <c r="G1683" s="84"/>
      <c r="H1683" s="133"/>
      <c r="I1683" s="133"/>
      <c r="J1683" s="133"/>
      <c r="K1683" s="133"/>
      <c r="L1683" s="133"/>
      <c r="M1683" s="133"/>
      <c r="N1683" s="133"/>
      <c r="O1683" s="133"/>
      <c r="P1683" s="133"/>
      <c r="Q1683" s="133"/>
      <c r="R1683" s="133">
        <v>115500</v>
      </c>
      <c r="S1683" s="133"/>
      <c r="T1683" s="133"/>
      <c r="U1683" s="133"/>
      <c r="V1683" s="133"/>
      <c r="W1683" s="133"/>
      <c r="X1683" s="133"/>
      <c r="Y1683" s="133"/>
      <c r="Z1683" s="133"/>
      <c r="AA1683" s="133">
        <v>115000</v>
      </c>
      <c r="AB1683" s="175"/>
      <c r="AC1683" s="136"/>
      <c r="AD1683" s="137"/>
      <c r="AE1683" s="136"/>
      <c r="AF1683" s="126"/>
      <c r="AG1683" s="126"/>
    </row>
    <row r="1684" spans="1:33" s="52" customFormat="1" x14ac:dyDescent="0.25">
      <c r="A1684" s="514"/>
      <c r="B1684" s="511"/>
      <c r="C1684" s="517"/>
      <c r="D1684" s="577"/>
      <c r="E1684" s="520"/>
      <c r="F1684" s="132" t="s">
        <v>637</v>
      </c>
      <c r="G1684" s="84"/>
      <c r="H1684" s="133"/>
      <c r="I1684" s="133"/>
      <c r="J1684" s="133"/>
      <c r="K1684" s="133"/>
      <c r="L1684" s="133"/>
      <c r="M1684" s="133"/>
      <c r="N1684" s="133"/>
      <c r="O1684" s="133"/>
      <c r="P1684" s="133"/>
      <c r="Q1684" s="133"/>
      <c r="R1684" s="133"/>
      <c r="S1684" s="133"/>
      <c r="T1684" s="133">
        <v>11957.78</v>
      </c>
      <c r="U1684" s="133"/>
      <c r="V1684" s="133"/>
      <c r="W1684" s="133"/>
      <c r="X1684" s="133"/>
      <c r="Y1684" s="133"/>
      <c r="Z1684" s="133"/>
      <c r="AA1684" s="133">
        <v>24015.56</v>
      </c>
      <c r="AB1684" s="175"/>
      <c r="AC1684" s="136"/>
      <c r="AD1684" s="137"/>
      <c r="AE1684" s="136"/>
      <c r="AF1684" s="126"/>
      <c r="AG1684" s="126"/>
    </row>
    <row r="1685" spans="1:33" s="52" customFormat="1" x14ac:dyDescent="0.25">
      <c r="A1685" s="514"/>
      <c r="B1685" s="511"/>
      <c r="C1685" s="517"/>
      <c r="D1685" s="577"/>
      <c r="E1685" s="520"/>
      <c r="F1685" s="132" t="s">
        <v>231</v>
      </c>
      <c r="G1685" s="84"/>
      <c r="H1685" s="133"/>
      <c r="I1685" s="133"/>
      <c r="J1685" s="133"/>
      <c r="K1685" s="133"/>
      <c r="L1685" s="133"/>
      <c r="M1685" s="133"/>
      <c r="N1685" s="133"/>
      <c r="O1685" s="133"/>
      <c r="P1685" s="133"/>
      <c r="Q1685" s="133"/>
      <c r="R1685" s="133"/>
      <c r="S1685" s="133"/>
      <c r="T1685" s="133"/>
      <c r="U1685" s="133"/>
      <c r="V1685" s="133"/>
      <c r="W1685" s="133">
        <v>6799.59</v>
      </c>
      <c r="X1685" s="133"/>
      <c r="Y1685" s="133"/>
      <c r="Z1685" s="133"/>
      <c r="AA1685" s="133">
        <v>13599.18</v>
      </c>
      <c r="AB1685" s="175"/>
      <c r="AC1685" s="136"/>
      <c r="AD1685" s="137"/>
      <c r="AE1685" s="136"/>
      <c r="AF1685" s="126"/>
      <c r="AG1685" s="126"/>
    </row>
    <row r="1686" spans="1:33" s="52" customFormat="1" x14ac:dyDescent="0.25">
      <c r="A1686" s="514"/>
      <c r="B1686" s="511"/>
      <c r="C1686" s="517"/>
      <c r="D1686" s="577"/>
      <c r="E1686" s="520"/>
      <c r="F1686" s="132" t="s">
        <v>638</v>
      </c>
      <c r="G1686" s="84"/>
      <c r="H1686" s="133"/>
      <c r="I1686" s="133"/>
      <c r="J1686" s="133"/>
      <c r="K1686" s="133"/>
      <c r="L1686" s="133"/>
      <c r="M1686" s="133"/>
      <c r="N1686" s="133"/>
      <c r="O1686" s="133"/>
      <c r="P1686" s="133"/>
      <c r="Q1686" s="133"/>
      <c r="R1686" s="133"/>
      <c r="S1686" s="133"/>
      <c r="T1686" s="133"/>
      <c r="U1686" s="133"/>
      <c r="V1686" s="133"/>
      <c r="W1686" s="133">
        <v>4340.16</v>
      </c>
      <c r="X1686" s="133"/>
      <c r="Y1686" s="133"/>
      <c r="Z1686" s="133"/>
      <c r="AA1686" s="133">
        <v>8680.32</v>
      </c>
      <c r="AB1686" s="175"/>
      <c r="AC1686" s="136"/>
      <c r="AD1686" s="137"/>
      <c r="AE1686" s="136"/>
      <c r="AF1686" s="126"/>
      <c r="AG1686" s="126"/>
    </row>
    <row r="1687" spans="1:33" s="52" customFormat="1" x14ac:dyDescent="0.25">
      <c r="A1687" s="514"/>
      <c r="B1687" s="511"/>
      <c r="C1687" s="517"/>
      <c r="D1687" s="577"/>
      <c r="E1687" s="520"/>
      <c r="F1687" s="132" t="s">
        <v>639</v>
      </c>
      <c r="G1687" s="84"/>
      <c r="H1687" s="133"/>
      <c r="I1687" s="133"/>
      <c r="J1687" s="133"/>
      <c r="K1687" s="133"/>
      <c r="L1687" s="133"/>
      <c r="M1687" s="133"/>
      <c r="N1687" s="133"/>
      <c r="O1687" s="133"/>
      <c r="P1687" s="133"/>
      <c r="Q1687" s="133"/>
      <c r="R1687" s="133"/>
      <c r="S1687" s="133"/>
      <c r="T1687" s="133"/>
      <c r="U1687" s="133"/>
      <c r="V1687" s="133"/>
      <c r="W1687" s="133"/>
      <c r="X1687" s="133"/>
      <c r="Y1687" s="133"/>
      <c r="Z1687" s="133">
        <v>14476.21</v>
      </c>
      <c r="AA1687" s="133">
        <v>28934.41</v>
      </c>
      <c r="AB1687" s="175"/>
      <c r="AC1687" s="136"/>
      <c r="AD1687" s="137"/>
      <c r="AE1687" s="136"/>
      <c r="AF1687" s="126"/>
      <c r="AG1687" s="126"/>
    </row>
    <row r="1688" spans="1:33" s="52" customFormat="1" x14ac:dyDescent="0.25">
      <c r="A1688" s="515"/>
      <c r="B1688" s="512"/>
      <c r="C1688" s="518"/>
      <c r="D1688" s="578"/>
      <c r="E1688" s="521"/>
      <c r="F1688" s="132" t="s">
        <v>307</v>
      </c>
      <c r="G1688" s="84"/>
      <c r="H1688" s="133"/>
      <c r="I1688" s="133"/>
      <c r="J1688" s="133"/>
      <c r="K1688" s="133"/>
      <c r="L1688" s="133"/>
      <c r="M1688" s="133"/>
      <c r="N1688" s="133"/>
      <c r="O1688" s="133"/>
      <c r="P1688" s="133"/>
      <c r="Q1688" s="133"/>
      <c r="R1688" s="133"/>
      <c r="S1688" s="133"/>
      <c r="T1688" s="133"/>
      <c r="U1688" s="133"/>
      <c r="V1688" s="133"/>
      <c r="W1688" s="133"/>
      <c r="X1688" s="133"/>
      <c r="Y1688" s="133"/>
      <c r="Z1688" s="133">
        <v>6510.24</v>
      </c>
      <c r="AA1688" s="133">
        <v>13020.48</v>
      </c>
      <c r="AB1688" s="175"/>
      <c r="AC1688" s="136"/>
      <c r="AD1688" s="137"/>
      <c r="AE1688" s="136"/>
      <c r="AF1688" s="126"/>
      <c r="AG1688" s="126"/>
    </row>
    <row r="1689" spans="1:33" s="52" customFormat="1" x14ac:dyDescent="0.25">
      <c r="A1689" s="181"/>
      <c r="B1689" s="182" t="s">
        <v>16</v>
      </c>
      <c r="C1689" s="183"/>
      <c r="D1689" s="82"/>
      <c r="E1689" s="82"/>
      <c r="F1689" s="184"/>
      <c r="G1689" s="143"/>
      <c r="H1689" s="143"/>
      <c r="I1689" s="143"/>
      <c r="J1689" s="143"/>
      <c r="K1689" s="143"/>
      <c r="L1689" s="143"/>
      <c r="M1689" s="143"/>
      <c r="N1689" s="143"/>
      <c r="O1689" s="143"/>
      <c r="P1689" s="143"/>
      <c r="Q1689" s="143"/>
      <c r="R1689" s="143"/>
      <c r="S1689" s="143"/>
      <c r="T1689" s="143"/>
      <c r="U1689" s="143"/>
      <c r="V1689" s="143"/>
      <c r="W1689" s="143"/>
      <c r="X1689" s="143"/>
      <c r="Y1689" s="143"/>
      <c r="Z1689" s="143"/>
      <c r="AA1689" s="144">
        <f>SUM(AA1677:AA1688)</f>
        <v>1913511.2</v>
      </c>
      <c r="AB1689" s="145">
        <f>AA1689/E1677</f>
        <v>0.99973876850877352</v>
      </c>
      <c r="AC1689" s="136"/>
      <c r="AD1689" s="137"/>
      <c r="AE1689" s="136"/>
      <c r="AF1689" s="126"/>
      <c r="AG1689" s="126"/>
    </row>
    <row r="1690" spans="1:33" s="52" customFormat="1" ht="15" customHeight="1" x14ac:dyDescent="0.25">
      <c r="A1690" s="513">
        <v>192</v>
      </c>
      <c r="B1690" s="510" t="s">
        <v>640</v>
      </c>
      <c r="C1690" s="570" t="s">
        <v>641</v>
      </c>
      <c r="D1690" s="552" t="s">
        <v>820</v>
      </c>
      <c r="E1690" s="582">
        <v>1879972.25</v>
      </c>
      <c r="F1690" s="186" t="s">
        <v>553</v>
      </c>
      <c r="G1690" s="278"/>
      <c r="H1690" s="279">
        <v>270000</v>
      </c>
      <c r="I1690" s="279"/>
      <c r="J1690" s="191"/>
      <c r="K1690" s="279">
        <v>50000</v>
      </c>
      <c r="L1690" s="279"/>
      <c r="M1690" s="279"/>
      <c r="N1690" s="279"/>
      <c r="O1690" s="279"/>
      <c r="P1690" s="279"/>
      <c r="Q1690" s="279"/>
      <c r="R1690" s="279"/>
      <c r="S1690" s="279"/>
      <c r="T1690" s="279"/>
      <c r="U1690" s="279"/>
      <c r="V1690" s="279"/>
      <c r="W1690" s="279"/>
      <c r="X1690" s="279"/>
      <c r="Y1690" s="279"/>
      <c r="Z1690" s="279"/>
      <c r="AA1690" s="261">
        <v>270000</v>
      </c>
      <c r="AB1690" s="175"/>
      <c r="AC1690" s="136">
        <v>5</v>
      </c>
      <c r="AD1690" s="137">
        <v>270000</v>
      </c>
      <c r="AE1690" s="136"/>
      <c r="AF1690" s="126"/>
      <c r="AG1690" s="126"/>
    </row>
    <row r="1691" spans="1:33" s="52" customFormat="1" x14ac:dyDescent="0.25">
      <c r="A1691" s="514"/>
      <c r="B1691" s="559"/>
      <c r="C1691" s="571"/>
      <c r="D1691" s="553"/>
      <c r="E1691" s="583"/>
      <c r="F1691" s="186" t="s">
        <v>122</v>
      </c>
      <c r="G1691" s="278"/>
      <c r="H1691" s="279">
        <v>220000</v>
      </c>
      <c r="I1691" s="279"/>
      <c r="J1691" s="279"/>
      <c r="K1691" s="279"/>
      <c r="L1691" s="279">
        <v>60443</v>
      </c>
      <c r="M1691" s="279"/>
      <c r="N1691" s="279"/>
      <c r="O1691" s="279"/>
      <c r="P1691" s="279"/>
      <c r="Q1691" s="279"/>
      <c r="R1691" s="279"/>
      <c r="S1691" s="279"/>
      <c r="T1691" s="279"/>
      <c r="U1691" s="279"/>
      <c r="V1691" s="279"/>
      <c r="W1691" s="279"/>
      <c r="X1691" s="279"/>
      <c r="Y1691" s="279"/>
      <c r="Z1691" s="279"/>
      <c r="AA1691" s="261">
        <v>220000</v>
      </c>
      <c r="AB1691" s="175"/>
      <c r="AC1691" s="136">
        <v>4</v>
      </c>
      <c r="AD1691" s="137">
        <v>219151</v>
      </c>
      <c r="AE1691" s="136" t="s">
        <v>1376</v>
      </c>
      <c r="AF1691" s="126"/>
      <c r="AG1691" s="126"/>
    </row>
    <row r="1692" spans="1:33" s="52" customFormat="1" x14ac:dyDescent="0.25">
      <c r="A1692" s="514"/>
      <c r="B1692" s="559"/>
      <c r="C1692" s="571"/>
      <c r="D1692" s="553"/>
      <c r="E1692" s="583"/>
      <c r="F1692" s="186" t="s">
        <v>618</v>
      </c>
      <c r="G1692" s="278"/>
      <c r="H1692" s="279">
        <v>410000</v>
      </c>
      <c r="I1692" s="279"/>
      <c r="J1692" s="279"/>
      <c r="K1692" s="279"/>
      <c r="L1692" s="279">
        <v>50000</v>
      </c>
      <c r="M1692" s="279"/>
      <c r="N1692" s="279"/>
      <c r="O1692" s="279"/>
      <c r="P1692" s="279"/>
      <c r="Q1692" s="279"/>
      <c r="R1692" s="279"/>
      <c r="S1692" s="279"/>
      <c r="T1692" s="279"/>
      <c r="U1692" s="279"/>
      <c r="V1692" s="279"/>
      <c r="W1692" s="279"/>
      <c r="X1692" s="279"/>
      <c r="Y1692" s="279"/>
      <c r="Z1692" s="279"/>
      <c r="AA1692" s="261">
        <v>450000</v>
      </c>
      <c r="AB1692" s="175"/>
      <c r="AC1692" s="136">
        <v>11</v>
      </c>
      <c r="AD1692" s="137">
        <v>440000</v>
      </c>
      <c r="AE1692" s="136" t="s">
        <v>1377</v>
      </c>
      <c r="AF1692" s="126"/>
      <c r="AG1692" s="126"/>
    </row>
    <row r="1693" spans="1:33" s="52" customFormat="1" x14ac:dyDescent="0.25">
      <c r="A1693" s="514"/>
      <c r="B1693" s="559"/>
      <c r="C1693" s="571"/>
      <c r="D1693" s="553"/>
      <c r="E1693" s="583"/>
      <c r="F1693" s="186" t="s">
        <v>313</v>
      </c>
      <c r="G1693" s="278"/>
      <c r="H1693" s="279">
        <v>150000</v>
      </c>
      <c r="I1693" s="279"/>
      <c r="J1693" s="279"/>
      <c r="K1693" s="279"/>
      <c r="L1693" s="279">
        <v>150000</v>
      </c>
      <c r="M1693" s="279"/>
      <c r="N1693" s="279"/>
      <c r="O1693" s="279"/>
      <c r="P1693" s="279">
        <v>50000</v>
      </c>
      <c r="Q1693" s="279"/>
      <c r="R1693" s="279"/>
      <c r="S1693" s="279"/>
      <c r="T1693" s="279"/>
      <c r="U1693" s="279"/>
      <c r="V1693" s="279"/>
      <c r="W1693" s="279"/>
      <c r="X1693" s="279"/>
      <c r="Y1693" s="279"/>
      <c r="Z1693" s="279"/>
      <c r="AA1693" s="261">
        <v>150000</v>
      </c>
      <c r="AB1693" s="175"/>
      <c r="AC1693" s="136">
        <v>2</v>
      </c>
      <c r="AD1693" s="137">
        <v>100000</v>
      </c>
      <c r="AE1693" s="136" t="s">
        <v>1378</v>
      </c>
      <c r="AF1693" s="126"/>
      <c r="AG1693" s="126"/>
    </row>
    <row r="1694" spans="1:33" s="52" customFormat="1" x14ac:dyDescent="0.25">
      <c r="A1694" s="514"/>
      <c r="B1694" s="559"/>
      <c r="C1694" s="571"/>
      <c r="D1694" s="553"/>
      <c r="E1694" s="583"/>
      <c r="F1694" s="186" t="s">
        <v>26</v>
      </c>
      <c r="G1694" s="278"/>
      <c r="H1694" s="279">
        <v>162064</v>
      </c>
      <c r="I1694" s="279"/>
      <c r="J1694" s="279"/>
      <c r="K1694" s="279"/>
      <c r="L1694" s="279"/>
      <c r="M1694" s="279"/>
      <c r="N1694" s="279"/>
      <c r="O1694" s="279"/>
      <c r="P1694" s="279">
        <v>62064</v>
      </c>
      <c r="Q1694" s="279"/>
      <c r="R1694" s="279"/>
      <c r="S1694" s="279"/>
      <c r="T1694" s="279"/>
      <c r="U1694" s="279"/>
      <c r="V1694" s="279"/>
      <c r="W1694" s="279"/>
      <c r="X1694" s="279"/>
      <c r="Y1694" s="279"/>
      <c r="Z1694" s="279"/>
      <c r="AA1694" s="261">
        <v>162064</v>
      </c>
      <c r="AB1694" s="175"/>
      <c r="AC1694" s="136">
        <v>1</v>
      </c>
      <c r="AD1694" s="137">
        <v>100000</v>
      </c>
      <c r="AE1694" s="136" t="s">
        <v>1379</v>
      </c>
      <c r="AF1694" s="126"/>
      <c r="AG1694" s="126"/>
    </row>
    <row r="1695" spans="1:33" s="52" customFormat="1" x14ac:dyDescent="0.25">
      <c r="A1695" s="514"/>
      <c r="B1695" s="559"/>
      <c r="C1695" s="571"/>
      <c r="D1695" s="553"/>
      <c r="E1695" s="583"/>
      <c r="F1695" s="186" t="s">
        <v>121</v>
      </c>
      <c r="G1695" s="278"/>
      <c r="H1695" s="279"/>
      <c r="I1695" s="279">
        <v>340000</v>
      </c>
      <c r="J1695" s="279"/>
      <c r="K1695" s="279"/>
      <c r="L1695" s="279">
        <v>140000</v>
      </c>
      <c r="M1695" s="279"/>
      <c r="N1695" s="279"/>
      <c r="O1695" s="279"/>
      <c r="P1695" s="279">
        <v>100000</v>
      </c>
      <c r="Q1695" s="279"/>
      <c r="R1695" s="279"/>
      <c r="S1695" s="279"/>
      <c r="T1695" s="279"/>
      <c r="U1695" s="279"/>
      <c r="V1695" s="279"/>
      <c r="W1695" s="279"/>
      <c r="X1695" s="279"/>
      <c r="Y1695" s="279"/>
      <c r="Z1695" s="279"/>
      <c r="AA1695" s="261">
        <v>340000</v>
      </c>
      <c r="AB1695" s="175"/>
      <c r="AC1695" s="136">
        <v>7</v>
      </c>
      <c r="AD1695" s="137">
        <v>240000</v>
      </c>
      <c r="AE1695" s="136" t="s">
        <v>1380</v>
      </c>
      <c r="AF1695" s="126"/>
      <c r="AG1695" s="126"/>
    </row>
    <row r="1696" spans="1:33" s="52" customFormat="1" x14ac:dyDescent="0.25">
      <c r="A1696" s="514"/>
      <c r="B1696" s="559"/>
      <c r="C1696" s="571"/>
      <c r="D1696" s="553"/>
      <c r="E1696" s="583"/>
      <c r="F1696" s="186" t="s">
        <v>642</v>
      </c>
      <c r="G1696" s="278"/>
      <c r="H1696" s="298"/>
      <c r="I1696" s="279">
        <v>194597.69</v>
      </c>
      <c r="J1696" s="279"/>
      <c r="K1696" s="279"/>
      <c r="L1696" s="279">
        <v>194597.69</v>
      </c>
      <c r="M1696" s="279"/>
      <c r="N1696" s="279"/>
      <c r="O1696" s="279"/>
      <c r="P1696" s="279">
        <v>194597.69</v>
      </c>
      <c r="Q1696" s="279"/>
      <c r="R1696" s="279"/>
      <c r="S1696" s="279"/>
      <c r="T1696" s="279"/>
      <c r="U1696" s="279"/>
      <c r="V1696" s="279"/>
      <c r="W1696" s="279"/>
      <c r="X1696" s="279"/>
      <c r="Y1696" s="279"/>
      <c r="Z1696" s="279"/>
      <c r="AA1696" s="261">
        <v>194597.69</v>
      </c>
      <c r="AB1696" s="175"/>
      <c r="AC1696" s="136"/>
      <c r="AD1696" s="137"/>
      <c r="AE1696" s="136"/>
      <c r="AF1696" s="126"/>
      <c r="AG1696" s="126"/>
    </row>
    <row r="1697" spans="1:33" s="52" customFormat="1" x14ac:dyDescent="0.25">
      <c r="A1697" s="514"/>
      <c r="B1697" s="559"/>
      <c r="C1697" s="571"/>
      <c r="D1697" s="553"/>
      <c r="E1697" s="583"/>
      <c r="F1697" s="186" t="s">
        <v>288</v>
      </c>
      <c r="G1697" s="278"/>
      <c r="H1697" s="279">
        <v>60000</v>
      </c>
      <c r="I1697" s="279"/>
      <c r="J1697" s="279"/>
      <c r="K1697" s="279"/>
      <c r="L1697" s="279">
        <v>60000</v>
      </c>
      <c r="M1697" s="279"/>
      <c r="N1697" s="279"/>
      <c r="O1697" s="279"/>
      <c r="P1697" s="279">
        <v>60000</v>
      </c>
      <c r="Q1697" s="279"/>
      <c r="R1697" s="279"/>
      <c r="S1697" s="279"/>
      <c r="T1697" s="279"/>
      <c r="U1697" s="279"/>
      <c r="V1697" s="279"/>
      <c r="W1697" s="279"/>
      <c r="X1697" s="279"/>
      <c r="Y1697" s="279"/>
      <c r="Z1697" s="279"/>
      <c r="AA1697" s="261">
        <v>60000</v>
      </c>
      <c r="AB1697" s="175"/>
      <c r="AC1697" s="136"/>
      <c r="AD1697" s="137"/>
      <c r="AE1697" s="136"/>
      <c r="AF1697" s="126"/>
      <c r="AG1697" s="126"/>
    </row>
    <row r="1698" spans="1:33" s="52" customFormat="1" x14ac:dyDescent="0.25">
      <c r="A1698" s="515"/>
      <c r="B1698" s="560"/>
      <c r="C1698" s="572"/>
      <c r="D1698" s="554"/>
      <c r="E1698" s="584"/>
      <c r="F1698" s="186" t="s">
        <v>643</v>
      </c>
      <c r="G1698" s="278"/>
      <c r="H1698" s="279"/>
      <c r="I1698" s="279"/>
      <c r="J1698" s="279"/>
      <c r="K1698" s="298"/>
      <c r="L1698" s="279"/>
      <c r="M1698" s="279">
        <v>33310.15</v>
      </c>
      <c r="N1698" s="279"/>
      <c r="O1698" s="279"/>
      <c r="P1698" s="279"/>
      <c r="Q1698" s="279"/>
      <c r="R1698" s="279">
        <v>33310</v>
      </c>
      <c r="S1698" s="279"/>
      <c r="T1698" s="279"/>
      <c r="U1698" s="279"/>
      <c r="V1698" s="279"/>
      <c r="W1698" s="279"/>
      <c r="X1698" s="279"/>
      <c r="Y1698" s="279"/>
      <c r="Z1698" s="279"/>
      <c r="AA1698" s="261">
        <v>33310.15</v>
      </c>
      <c r="AB1698" s="175"/>
      <c r="AC1698" s="136"/>
      <c r="AD1698" s="137"/>
      <c r="AE1698" s="136"/>
      <c r="AF1698" s="126"/>
      <c r="AG1698" s="126"/>
    </row>
    <row r="1699" spans="1:33" s="52" customFormat="1" x14ac:dyDescent="0.25">
      <c r="A1699" s="181"/>
      <c r="B1699" s="182" t="s">
        <v>16</v>
      </c>
      <c r="C1699" s="183"/>
      <c r="D1699" s="82"/>
      <c r="E1699" s="82"/>
      <c r="F1699" s="184"/>
      <c r="G1699" s="143"/>
      <c r="H1699" s="143"/>
      <c r="I1699" s="143"/>
      <c r="J1699" s="143"/>
      <c r="K1699" s="143"/>
      <c r="L1699" s="143"/>
      <c r="M1699" s="143"/>
      <c r="N1699" s="143"/>
      <c r="O1699" s="143"/>
      <c r="P1699" s="143"/>
      <c r="Q1699" s="143"/>
      <c r="R1699" s="143"/>
      <c r="S1699" s="143"/>
      <c r="T1699" s="143"/>
      <c r="U1699" s="143"/>
      <c r="V1699" s="143"/>
      <c r="W1699" s="143"/>
      <c r="X1699" s="143"/>
      <c r="Y1699" s="143"/>
      <c r="Z1699" s="143"/>
      <c r="AA1699" s="144">
        <f>SUM(AA1690:AA1698)</f>
        <v>1879971.8399999999</v>
      </c>
      <c r="AB1699" s="145">
        <f>AA1699/E1690</f>
        <v>0.99999978191167438</v>
      </c>
      <c r="AC1699" s="136"/>
      <c r="AD1699" s="137"/>
      <c r="AE1699" s="136"/>
      <c r="AF1699" s="126"/>
      <c r="AG1699" s="126"/>
    </row>
    <row r="1700" spans="1:33" s="52" customFormat="1" ht="15" customHeight="1" x14ac:dyDescent="0.25">
      <c r="A1700" s="513">
        <v>193</v>
      </c>
      <c r="B1700" s="556" t="s">
        <v>646</v>
      </c>
      <c r="C1700" s="570" t="s">
        <v>641</v>
      </c>
      <c r="D1700" s="552" t="s">
        <v>821</v>
      </c>
      <c r="E1700" s="582">
        <v>1641583.25</v>
      </c>
      <c r="F1700" s="186" t="s">
        <v>644</v>
      </c>
      <c r="G1700" s="278"/>
      <c r="H1700" s="279">
        <v>179417</v>
      </c>
      <c r="I1700" s="279"/>
      <c r="J1700" s="279"/>
      <c r="K1700" s="279">
        <v>139417</v>
      </c>
      <c r="L1700" s="279"/>
      <c r="M1700" s="279"/>
      <c r="N1700" s="279"/>
      <c r="O1700" s="279"/>
      <c r="P1700" s="279">
        <v>84417</v>
      </c>
      <c r="Q1700" s="279"/>
      <c r="R1700" s="279"/>
      <c r="S1700" s="279"/>
      <c r="T1700" s="279"/>
      <c r="U1700" s="279"/>
      <c r="V1700" s="279"/>
      <c r="W1700" s="279"/>
      <c r="X1700" s="279"/>
      <c r="Y1700" s="279"/>
      <c r="Z1700" s="279"/>
      <c r="AA1700" s="261">
        <v>179417</v>
      </c>
      <c r="AB1700" s="175"/>
      <c r="AC1700" s="136">
        <v>4</v>
      </c>
      <c r="AD1700" s="137">
        <v>135000</v>
      </c>
      <c r="AE1700" s="136" t="s">
        <v>1201</v>
      </c>
      <c r="AF1700" s="126"/>
      <c r="AG1700" s="126"/>
    </row>
    <row r="1701" spans="1:33" s="52" customFormat="1" x14ac:dyDescent="0.25">
      <c r="A1701" s="514"/>
      <c r="B1701" s="568"/>
      <c r="C1701" s="571"/>
      <c r="D1701" s="553"/>
      <c r="E1701" s="583"/>
      <c r="F1701" s="186" t="s">
        <v>645</v>
      </c>
      <c r="G1701" s="278"/>
      <c r="H1701" s="279">
        <v>22427</v>
      </c>
      <c r="I1701" s="279"/>
      <c r="J1701" s="279"/>
      <c r="K1701" s="279"/>
      <c r="L1701" s="279"/>
      <c r="M1701" s="279"/>
      <c r="N1701" s="279"/>
      <c r="O1701" s="279"/>
      <c r="P1701" s="279"/>
      <c r="Q1701" s="279"/>
      <c r="R1701" s="279"/>
      <c r="S1701" s="279"/>
      <c r="T1701" s="279"/>
      <c r="U1701" s="279"/>
      <c r="V1701" s="279"/>
      <c r="W1701" s="279"/>
      <c r="X1701" s="279"/>
      <c r="Y1701" s="279"/>
      <c r="Z1701" s="279"/>
      <c r="AA1701" s="261">
        <v>22427</v>
      </c>
      <c r="AB1701" s="175"/>
      <c r="AC1701" s="136">
        <v>1</v>
      </c>
      <c r="AD1701" s="137">
        <v>14934</v>
      </c>
      <c r="AE1701" s="136" t="s">
        <v>1202</v>
      </c>
      <c r="AF1701" s="126"/>
      <c r="AG1701" s="126"/>
    </row>
    <row r="1702" spans="1:33" s="52" customFormat="1" x14ac:dyDescent="0.25">
      <c r="A1702" s="514"/>
      <c r="B1702" s="568"/>
      <c r="C1702" s="571"/>
      <c r="D1702" s="553"/>
      <c r="E1702" s="583"/>
      <c r="F1702" s="186" t="s">
        <v>647</v>
      </c>
      <c r="G1702" s="278"/>
      <c r="H1702" s="279">
        <v>260000</v>
      </c>
      <c r="I1702" s="279"/>
      <c r="J1702" s="279"/>
      <c r="K1702" s="279">
        <v>160000</v>
      </c>
      <c r="L1702" s="279"/>
      <c r="M1702" s="279"/>
      <c r="N1702" s="279"/>
      <c r="O1702" s="279"/>
      <c r="P1702" s="279"/>
      <c r="Q1702" s="279"/>
      <c r="R1702" s="279"/>
      <c r="S1702" s="279"/>
      <c r="T1702" s="279"/>
      <c r="U1702" s="279"/>
      <c r="V1702" s="279"/>
      <c r="W1702" s="279"/>
      <c r="X1702" s="279"/>
      <c r="Y1702" s="279"/>
      <c r="Z1702" s="279"/>
      <c r="AA1702" s="261">
        <v>260000</v>
      </c>
      <c r="AB1702" s="175"/>
      <c r="AC1702" s="136">
        <v>6</v>
      </c>
      <c r="AD1702" s="137">
        <v>300000</v>
      </c>
      <c r="AE1702" s="136" t="s">
        <v>1203</v>
      </c>
      <c r="AF1702" s="126"/>
      <c r="AG1702" s="126"/>
    </row>
    <row r="1703" spans="1:33" s="52" customFormat="1" x14ac:dyDescent="0.25">
      <c r="A1703" s="514"/>
      <c r="B1703" s="568"/>
      <c r="C1703" s="571"/>
      <c r="D1703" s="553"/>
      <c r="E1703" s="583"/>
      <c r="F1703" s="186" t="s">
        <v>648</v>
      </c>
      <c r="G1703" s="278"/>
      <c r="H1703" s="279">
        <v>400000</v>
      </c>
      <c r="I1703" s="279"/>
      <c r="J1703" s="279"/>
      <c r="K1703" s="279">
        <v>200002</v>
      </c>
      <c r="L1703" s="279"/>
      <c r="M1703" s="279"/>
      <c r="N1703" s="279"/>
      <c r="O1703" s="279"/>
      <c r="P1703" s="279"/>
      <c r="Q1703" s="279"/>
      <c r="R1703" s="279"/>
      <c r="S1703" s="279"/>
      <c r="T1703" s="279"/>
      <c r="U1703" s="279"/>
      <c r="V1703" s="279"/>
      <c r="W1703" s="279"/>
      <c r="X1703" s="279"/>
      <c r="Y1703" s="279"/>
      <c r="Z1703" s="279"/>
      <c r="AA1703" s="261">
        <v>400000</v>
      </c>
      <c r="AB1703" s="175"/>
      <c r="AC1703" s="136">
        <v>5</v>
      </c>
      <c r="AD1703" s="137">
        <v>499937</v>
      </c>
      <c r="AE1703" s="136" t="s">
        <v>1381</v>
      </c>
      <c r="AF1703" s="126"/>
      <c r="AG1703" s="126"/>
    </row>
    <row r="1704" spans="1:33" s="52" customFormat="1" x14ac:dyDescent="0.25">
      <c r="A1704" s="515"/>
      <c r="B1704" s="569"/>
      <c r="C1704" s="572"/>
      <c r="D1704" s="554"/>
      <c r="E1704" s="584"/>
      <c r="F1704" s="186" t="s">
        <v>1085</v>
      </c>
      <c r="G1704" s="278"/>
      <c r="H1704" s="279"/>
      <c r="I1704" s="279"/>
      <c r="J1704" s="279"/>
      <c r="K1704" s="279"/>
      <c r="L1704" s="279"/>
      <c r="M1704" s="279"/>
      <c r="N1704" s="279">
        <v>296893.25</v>
      </c>
      <c r="O1704" s="279"/>
      <c r="P1704" s="279"/>
      <c r="Q1704" s="279"/>
      <c r="R1704" s="279"/>
      <c r="S1704" s="279"/>
      <c r="T1704" s="279"/>
      <c r="U1704" s="279"/>
      <c r="V1704" s="279"/>
      <c r="W1704" s="279"/>
      <c r="X1704" s="279"/>
      <c r="Y1704" s="279"/>
      <c r="Z1704" s="279"/>
      <c r="AA1704" s="261">
        <f t="shared" ref="AA1704:AA1705" si="34">G1704+H1704+I1704+J1704+K1704+L1704+M1704+N1704</f>
        <v>296893.25</v>
      </c>
      <c r="AB1704" s="175"/>
      <c r="AC1704" s="136"/>
      <c r="AD1704" s="137"/>
      <c r="AE1704" s="136"/>
      <c r="AF1704" s="126"/>
      <c r="AG1704" s="126"/>
    </row>
    <row r="1705" spans="1:33" s="52" customFormat="1" x14ac:dyDescent="0.25">
      <c r="A1705" s="177"/>
      <c r="B1705" s="439"/>
      <c r="C1705" s="46"/>
      <c r="D1705" s="189"/>
      <c r="E1705" s="34"/>
      <c r="F1705" s="190" t="s">
        <v>649</v>
      </c>
      <c r="G1705" s="278"/>
      <c r="H1705" s="279">
        <v>482846</v>
      </c>
      <c r="I1705" s="279"/>
      <c r="J1705" s="279"/>
      <c r="K1705" s="279"/>
      <c r="L1705" s="279"/>
      <c r="M1705" s="279"/>
      <c r="N1705" s="279"/>
      <c r="O1705" s="279"/>
      <c r="P1705" s="279"/>
      <c r="Q1705" s="279"/>
      <c r="R1705" s="279"/>
      <c r="S1705" s="279"/>
      <c r="T1705" s="279"/>
      <c r="U1705" s="279"/>
      <c r="V1705" s="279"/>
      <c r="W1705" s="279"/>
      <c r="X1705" s="279"/>
      <c r="Y1705" s="279"/>
      <c r="Z1705" s="279"/>
      <c r="AA1705" s="261">
        <f t="shared" si="34"/>
        <v>482846</v>
      </c>
      <c r="AB1705" s="175"/>
      <c r="AC1705" s="136">
        <v>8</v>
      </c>
      <c r="AD1705" s="137">
        <v>478751</v>
      </c>
      <c r="AE1705" s="136" t="s">
        <v>1382</v>
      </c>
      <c r="AF1705" s="126"/>
      <c r="AG1705" s="126"/>
    </row>
    <row r="1706" spans="1:33" s="52" customFormat="1" x14ac:dyDescent="0.25">
      <c r="A1706" s="181"/>
      <c r="B1706" s="182" t="s">
        <v>16</v>
      </c>
      <c r="C1706" s="183"/>
      <c r="D1706" s="82"/>
      <c r="E1706" s="82"/>
      <c r="F1706" s="184"/>
      <c r="G1706" s="143"/>
      <c r="H1706" s="143"/>
      <c r="I1706" s="143"/>
      <c r="J1706" s="143"/>
      <c r="K1706" s="143"/>
      <c r="L1706" s="143"/>
      <c r="M1706" s="143"/>
      <c r="N1706" s="143"/>
      <c r="O1706" s="143"/>
      <c r="P1706" s="143"/>
      <c r="Q1706" s="143"/>
      <c r="R1706" s="143"/>
      <c r="S1706" s="143"/>
      <c r="T1706" s="143"/>
      <c r="U1706" s="143"/>
      <c r="V1706" s="143"/>
      <c r="W1706" s="143"/>
      <c r="X1706" s="143"/>
      <c r="Y1706" s="143"/>
      <c r="Z1706" s="143"/>
      <c r="AA1706" s="144">
        <f>SUM(AA1700:AA1705)</f>
        <v>1641583.25</v>
      </c>
      <c r="AB1706" s="145">
        <f>AA1706/E1700</f>
        <v>1</v>
      </c>
      <c r="AC1706" s="136"/>
      <c r="AD1706" s="137"/>
      <c r="AE1706" s="136"/>
      <c r="AF1706" s="126"/>
      <c r="AG1706" s="126"/>
    </row>
    <row r="1707" spans="1:33" s="52" customFormat="1" ht="15" customHeight="1" x14ac:dyDescent="0.25">
      <c r="A1707" s="513">
        <v>194</v>
      </c>
      <c r="B1707" s="556" t="s">
        <v>653</v>
      </c>
      <c r="C1707" s="570" t="s">
        <v>641</v>
      </c>
      <c r="D1707" s="552" t="s">
        <v>822</v>
      </c>
      <c r="E1707" s="582">
        <v>2388201.9300000002</v>
      </c>
      <c r="F1707" s="186" t="s">
        <v>530</v>
      </c>
      <c r="G1707" s="278"/>
      <c r="H1707" s="279">
        <v>905155.97</v>
      </c>
      <c r="I1707" s="191"/>
      <c r="J1707" s="191"/>
      <c r="K1707" s="191"/>
      <c r="L1707" s="279"/>
      <c r="M1707" s="279"/>
      <c r="N1707" s="279"/>
      <c r="O1707" s="279"/>
      <c r="P1707" s="279"/>
      <c r="Q1707" s="279"/>
      <c r="R1707" s="279"/>
      <c r="S1707" s="279"/>
      <c r="T1707" s="279"/>
      <c r="U1707" s="279"/>
      <c r="V1707" s="279"/>
      <c r="W1707" s="279"/>
      <c r="X1707" s="279"/>
      <c r="Y1707" s="279"/>
      <c r="Z1707" s="279"/>
      <c r="AA1707" s="261">
        <f>SUM(G1707:N1707)</f>
        <v>905155.97</v>
      </c>
      <c r="AB1707" s="175"/>
      <c r="AC1707" s="136">
        <v>11</v>
      </c>
      <c r="AD1707" s="137">
        <v>904500.68</v>
      </c>
      <c r="AE1707" s="136"/>
      <c r="AF1707" s="126"/>
      <c r="AG1707" s="126"/>
    </row>
    <row r="1708" spans="1:33" s="52" customFormat="1" x14ac:dyDescent="0.25">
      <c r="A1708" s="514"/>
      <c r="B1708" s="568"/>
      <c r="C1708" s="568"/>
      <c r="D1708" s="553"/>
      <c r="E1708" s="583"/>
      <c r="F1708" s="186" t="s">
        <v>650</v>
      </c>
      <c r="G1708" s="278"/>
      <c r="H1708" s="298"/>
      <c r="I1708" s="279">
        <v>178524.18</v>
      </c>
      <c r="J1708" s="191"/>
      <c r="K1708" s="191"/>
      <c r="L1708" s="279"/>
      <c r="M1708" s="279"/>
      <c r="N1708" s="279"/>
      <c r="O1708" s="279"/>
      <c r="P1708" s="279"/>
      <c r="Q1708" s="279"/>
      <c r="R1708" s="279"/>
      <c r="S1708" s="279"/>
      <c r="T1708" s="279"/>
      <c r="U1708" s="279"/>
      <c r="V1708" s="279"/>
      <c r="W1708" s="279"/>
      <c r="X1708" s="279"/>
      <c r="Y1708" s="279"/>
      <c r="Z1708" s="279"/>
      <c r="AA1708" s="261">
        <f t="shared" ref="AA1708:AA1712" si="35">SUM(G1708:N1708)</f>
        <v>178524.18</v>
      </c>
      <c r="AB1708" s="175"/>
      <c r="AC1708" s="136">
        <v>2</v>
      </c>
      <c r="AD1708" s="137">
        <v>178443</v>
      </c>
      <c r="AE1708" s="136"/>
      <c r="AF1708" s="126"/>
      <c r="AG1708" s="126"/>
    </row>
    <row r="1709" spans="1:33" s="52" customFormat="1" x14ac:dyDescent="0.25">
      <c r="A1709" s="514"/>
      <c r="B1709" s="568"/>
      <c r="C1709" s="568"/>
      <c r="D1709" s="553"/>
      <c r="E1709" s="583"/>
      <c r="F1709" s="186" t="s">
        <v>651</v>
      </c>
      <c r="G1709" s="278"/>
      <c r="H1709" s="279"/>
      <c r="I1709" s="279">
        <v>310000</v>
      </c>
      <c r="J1709" s="191"/>
      <c r="K1709" s="279"/>
      <c r="L1709" s="279"/>
      <c r="M1709" s="279"/>
      <c r="N1709" s="279"/>
      <c r="O1709" s="279"/>
      <c r="P1709" s="279"/>
      <c r="Q1709" s="279"/>
      <c r="R1709" s="279"/>
      <c r="S1709" s="279"/>
      <c r="T1709" s="279"/>
      <c r="U1709" s="279"/>
      <c r="V1709" s="279"/>
      <c r="W1709" s="279"/>
      <c r="X1709" s="279"/>
      <c r="Y1709" s="279"/>
      <c r="Z1709" s="279"/>
      <c r="AA1709" s="261">
        <f t="shared" si="35"/>
        <v>310000</v>
      </c>
      <c r="AB1709" s="175"/>
      <c r="AC1709" s="136">
        <v>4</v>
      </c>
      <c r="AD1709" s="137">
        <v>280000</v>
      </c>
      <c r="AE1709" s="136" t="s">
        <v>1127</v>
      </c>
      <c r="AF1709" s="126"/>
      <c r="AG1709" s="126"/>
    </row>
    <row r="1710" spans="1:33" s="52" customFormat="1" x14ac:dyDescent="0.25">
      <c r="A1710" s="514"/>
      <c r="B1710" s="568"/>
      <c r="C1710" s="568"/>
      <c r="D1710" s="553"/>
      <c r="E1710" s="583"/>
      <c r="F1710" s="186" t="s">
        <v>652</v>
      </c>
      <c r="G1710" s="278"/>
      <c r="H1710" s="279"/>
      <c r="I1710" s="279">
        <v>360000</v>
      </c>
      <c r="J1710" s="279"/>
      <c r="K1710" s="279"/>
      <c r="L1710" s="279"/>
      <c r="M1710" s="279"/>
      <c r="N1710" s="279"/>
      <c r="O1710" s="279">
        <v>180000</v>
      </c>
      <c r="P1710" s="279"/>
      <c r="Q1710" s="279"/>
      <c r="R1710" s="279"/>
      <c r="S1710" s="279"/>
      <c r="T1710" s="279"/>
      <c r="U1710" s="279"/>
      <c r="V1710" s="279"/>
      <c r="W1710" s="279"/>
      <c r="X1710" s="279"/>
      <c r="Y1710" s="279"/>
      <c r="Z1710" s="279"/>
      <c r="AA1710" s="261">
        <f t="shared" si="35"/>
        <v>360000</v>
      </c>
      <c r="AB1710" s="175"/>
      <c r="AC1710" s="136">
        <v>4</v>
      </c>
      <c r="AD1710" s="137">
        <v>340663</v>
      </c>
      <c r="AE1710" s="136" t="s">
        <v>1418</v>
      </c>
      <c r="AF1710" s="126"/>
      <c r="AG1710" s="126"/>
    </row>
    <row r="1711" spans="1:33" s="52" customFormat="1" x14ac:dyDescent="0.25">
      <c r="A1711" s="514"/>
      <c r="B1711" s="568"/>
      <c r="C1711" s="568"/>
      <c r="D1711" s="553"/>
      <c r="E1711" s="583"/>
      <c r="F1711" s="186" t="s">
        <v>391</v>
      </c>
      <c r="G1711" s="278"/>
      <c r="H1711" s="279"/>
      <c r="I1711" s="298"/>
      <c r="J1711" s="279"/>
      <c r="K1711" s="279"/>
      <c r="L1711" s="279"/>
      <c r="M1711" s="279"/>
      <c r="N1711" s="279"/>
      <c r="O1711" s="279"/>
      <c r="P1711" s="279"/>
      <c r="Q1711" s="279">
        <v>150000</v>
      </c>
      <c r="R1711" s="279"/>
      <c r="S1711" s="279"/>
      <c r="T1711" s="279"/>
      <c r="U1711" s="279"/>
      <c r="V1711" s="279"/>
      <c r="W1711" s="279"/>
      <c r="X1711" s="279"/>
      <c r="Y1711" s="279"/>
      <c r="Z1711" s="279"/>
      <c r="AA1711" s="261">
        <v>150000</v>
      </c>
      <c r="AB1711" s="175"/>
      <c r="AC1711" s="136"/>
      <c r="AD1711" s="137"/>
      <c r="AE1711" s="136"/>
      <c r="AF1711" s="126"/>
      <c r="AG1711" s="126"/>
    </row>
    <row r="1712" spans="1:33" s="52" customFormat="1" x14ac:dyDescent="0.25">
      <c r="A1712" s="514"/>
      <c r="B1712" s="568"/>
      <c r="C1712" s="568"/>
      <c r="D1712" s="553"/>
      <c r="E1712" s="583"/>
      <c r="F1712" s="186" t="s">
        <v>654</v>
      </c>
      <c r="G1712" s="278"/>
      <c r="H1712" s="279"/>
      <c r="I1712" s="279"/>
      <c r="J1712" s="279">
        <v>135000</v>
      </c>
      <c r="K1712" s="279"/>
      <c r="L1712" s="279"/>
      <c r="M1712" s="279"/>
      <c r="N1712" s="279"/>
      <c r="O1712" s="279">
        <v>90000</v>
      </c>
      <c r="P1712" s="279"/>
      <c r="Q1712" s="279"/>
      <c r="R1712" s="279"/>
      <c r="S1712" s="279"/>
      <c r="T1712" s="279"/>
      <c r="U1712" s="279"/>
      <c r="V1712" s="279"/>
      <c r="W1712" s="279"/>
      <c r="X1712" s="279"/>
      <c r="Y1712" s="279"/>
      <c r="Z1712" s="279"/>
      <c r="AA1712" s="261">
        <f t="shared" si="35"/>
        <v>135000</v>
      </c>
      <c r="AB1712" s="175"/>
      <c r="AC1712" s="136">
        <v>3</v>
      </c>
      <c r="AD1712" s="137">
        <v>45000</v>
      </c>
      <c r="AE1712" s="136"/>
      <c r="AF1712" s="126"/>
      <c r="AG1712" s="126"/>
    </row>
    <row r="1713" spans="1:33" s="52" customFormat="1" x14ac:dyDescent="0.25">
      <c r="A1713" s="514"/>
      <c r="B1713" s="568"/>
      <c r="C1713" s="568"/>
      <c r="D1713" s="553"/>
      <c r="E1713" s="583"/>
      <c r="F1713" s="186" t="s">
        <v>383</v>
      </c>
      <c r="G1713" s="278"/>
      <c r="H1713" s="279"/>
      <c r="I1713" s="279"/>
      <c r="J1713" s="279"/>
      <c r="K1713" s="279"/>
      <c r="L1713" s="279"/>
      <c r="M1713" s="279"/>
      <c r="N1713" s="279"/>
      <c r="O1713" s="279"/>
      <c r="P1713" s="279"/>
      <c r="Q1713" s="279"/>
      <c r="R1713" s="279"/>
      <c r="S1713" s="279">
        <v>72521.78</v>
      </c>
      <c r="T1713" s="279"/>
      <c r="U1713" s="279"/>
      <c r="V1713" s="279"/>
      <c r="W1713" s="279"/>
      <c r="X1713" s="279"/>
      <c r="Y1713" s="279"/>
      <c r="Z1713" s="279"/>
      <c r="AA1713" s="261">
        <v>72521.78</v>
      </c>
      <c r="AB1713" s="175"/>
      <c r="AC1713" s="136"/>
      <c r="AD1713" s="137"/>
      <c r="AE1713" s="136"/>
      <c r="AF1713" s="126"/>
      <c r="AG1713" s="126"/>
    </row>
    <row r="1714" spans="1:33" s="52" customFormat="1" x14ac:dyDescent="0.25">
      <c r="A1714" s="514"/>
      <c r="B1714" s="568"/>
      <c r="C1714" s="568"/>
      <c r="D1714" s="553"/>
      <c r="E1714" s="583"/>
      <c r="F1714" s="186" t="s">
        <v>536</v>
      </c>
      <c r="G1714" s="278"/>
      <c r="H1714" s="279"/>
      <c r="I1714" s="279"/>
      <c r="J1714" s="298"/>
      <c r="K1714" s="279"/>
      <c r="L1714" s="279"/>
      <c r="M1714" s="279"/>
      <c r="N1714" s="279"/>
      <c r="O1714" s="279"/>
      <c r="P1714" s="279"/>
      <c r="Q1714" s="279"/>
      <c r="R1714" s="279"/>
      <c r="S1714" s="279">
        <v>45000</v>
      </c>
      <c r="T1714" s="279"/>
      <c r="U1714" s="279"/>
      <c r="V1714" s="279"/>
      <c r="W1714" s="279"/>
      <c r="X1714" s="279"/>
      <c r="Y1714" s="279"/>
      <c r="Z1714" s="279"/>
      <c r="AA1714" s="261">
        <v>45000</v>
      </c>
      <c r="AB1714" s="175"/>
      <c r="AC1714" s="136"/>
      <c r="AD1714" s="137"/>
      <c r="AE1714" s="136"/>
      <c r="AF1714" s="126"/>
      <c r="AG1714" s="126"/>
    </row>
    <row r="1715" spans="1:33" s="52" customFormat="1" x14ac:dyDescent="0.25">
      <c r="A1715" s="514"/>
      <c r="B1715" s="568"/>
      <c r="C1715" s="568"/>
      <c r="D1715" s="553"/>
      <c r="E1715" s="583"/>
      <c r="F1715" s="186" t="s">
        <v>655</v>
      </c>
      <c r="G1715" s="278"/>
      <c r="H1715" s="279"/>
      <c r="I1715" s="279"/>
      <c r="J1715" s="279"/>
      <c r="K1715" s="279"/>
      <c r="L1715" s="279"/>
      <c r="M1715" s="279"/>
      <c r="N1715" s="279"/>
      <c r="O1715" s="279"/>
      <c r="P1715" s="279"/>
      <c r="Q1715" s="279"/>
      <c r="R1715" s="279">
        <v>160000</v>
      </c>
      <c r="S1715" s="279"/>
      <c r="T1715" s="279"/>
      <c r="U1715" s="279"/>
      <c r="V1715" s="279"/>
      <c r="W1715" s="279"/>
      <c r="X1715" s="279"/>
      <c r="Y1715" s="279"/>
      <c r="Z1715" s="279"/>
      <c r="AA1715" s="261">
        <v>160000</v>
      </c>
      <c r="AB1715" s="175"/>
      <c r="AC1715" s="136"/>
      <c r="AD1715" s="137"/>
      <c r="AE1715" s="136"/>
      <c r="AF1715" s="126"/>
      <c r="AG1715" s="126"/>
    </row>
    <row r="1716" spans="1:33" s="52" customFormat="1" x14ac:dyDescent="0.25">
      <c r="A1716" s="515"/>
      <c r="B1716" s="569"/>
      <c r="C1716" s="569"/>
      <c r="D1716" s="554"/>
      <c r="E1716" s="584"/>
      <c r="F1716" s="186" t="s">
        <v>213</v>
      </c>
      <c r="G1716" s="278"/>
      <c r="H1716" s="279"/>
      <c r="I1716" s="279"/>
      <c r="J1716" s="279"/>
      <c r="K1716" s="279"/>
      <c r="L1716" s="279"/>
      <c r="M1716" s="279"/>
      <c r="N1716" s="279"/>
      <c r="O1716" s="279"/>
      <c r="P1716" s="279"/>
      <c r="Q1716" s="279"/>
      <c r="R1716" s="279">
        <v>72000</v>
      </c>
      <c r="S1716" s="279"/>
      <c r="T1716" s="279"/>
      <c r="U1716" s="279"/>
      <c r="V1716" s="279"/>
      <c r="W1716" s="279"/>
      <c r="X1716" s="279"/>
      <c r="Y1716" s="279"/>
      <c r="Z1716" s="279"/>
      <c r="AA1716" s="261">
        <v>72000</v>
      </c>
      <c r="AB1716" s="175"/>
      <c r="AC1716" s="136"/>
      <c r="AD1716" s="137"/>
      <c r="AE1716" s="136"/>
      <c r="AF1716" s="126"/>
      <c r="AG1716" s="126"/>
    </row>
    <row r="1717" spans="1:33" s="52" customFormat="1" x14ac:dyDescent="0.25">
      <c r="A1717" s="181"/>
      <c r="B1717" s="182" t="s">
        <v>16</v>
      </c>
      <c r="C1717" s="183"/>
      <c r="D1717" s="82"/>
      <c r="E1717" s="82"/>
      <c r="F1717" s="184"/>
      <c r="G1717" s="143"/>
      <c r="H1717" s="143"/>
      <c r="I1717" s="143"/>
      <c r="J1717" s="143"/>
      <c r="K1717" s="143"/>
      <c r="L1717" s="143"/>
      <c r="M1717" s="143"/>
      <c r="N1717" s="143"/>
      <c r="O1717" s="143"/>
      <c r="P1717" s="143"/>
      <c r="Q1717" s="143"/>
      <c r="R1717" s="143"/>
      <c r="S1717" s="143"/>
      <c r="T1717" s="143"/>
      <c r="U1717" s="143"/>
      <c r="V1717" s="143"/>
      <c r="W1717" s="143"/>
      <c r="X1717" s="143"/>
      <c r="Y1717" s="143"/>
      <c r="Z1717" s="143"/>
      <c r="AA1717" s="144">
        <f>SUM(AA1707:AA1716)</f>
        <v>2388201.9299999997</v>
      </c>
      <c r="AB1717" s="145">
        <f>AA1717/E1707</f>
        <v>0.99999999999999978</v>
      </c>
      <c r="AC1717" s="136"/>
      <c r="AD1717" s="137"/>
      <c r="AE1717" s="136"/>
      <c r="AF1717" s="126"/>
      <c r="AG1717" s="126"/>
    </row>
    <row r="1718" spans="1:33" s="52" customFormat="1" ht="15" customHeight="1" x14ac:dyDescent="0.25">
      <c r="A1718" s="513">
        <v>195</v>
      </c>
      <c r="B1718" s="556" t="s">
        <v>659</v>
      </c>
      <c r="C1718" s="570" t="s">
        <v>641</v>
      </c>
      <c r="D1718" s="552" t="s">
        <v>823</v>
      </c>
      <c r="E1718" s="582">
        <v>2337944.31</v>
      </c>
      <c r="F1718" s="186" t="s">
        <v>656</v>
      </c>
      <c r="G1718" s="278"/>
      <c r="H1718" s="279"/>
      <c r="I1718" s="279"/>
      <c r="J1718" s="191"/>
      <c r="K1718" s="279"/>
      <c r="L1718" s="279"/>
      <c r="M1718" s="279"/>
      <c r="N1718" s="279"/>
      <c r="O1718" s="279"/>
      <c r="P1718" s="279"/>
      <c r="Q1718" s="279"/>
      <c r="R1718" s="279">
        <v>426483</v>
      </c>
      <c r="S1718" s="279"/>
      <c r="T1718" s="279"/>
      <c r="U1718" s="279"/>
      <c r="V1718" s="279"/>
      <c r="W1718" s="279"/>
      <c r="X1718" s="279"/>
      <c r="Y1718" s="279"/>
      <c r="Z1718" s="279"/>
      <c r="AA1718" s="261">
        <v>426483</v>
      </c>
      <c r="AB1718" s="175"/>
      <c r="AC1718" s="136"/>
      <c r="AD1718" s="137"/>
      <c r="AE1718" s="136"/>
      <c r="AF1718" s="126"/>
      <c r="AG1718" s="126"/>
    </row>
    <row r="1719" spans="1:33" s="52" customFormat="1" x14ac:dyDescent="0.25">
      <c r="A1719" s="514"/>
      <c r="B1719" s="557"/>
      <c r="C1719" s="571"/>
      <c r="D1719" s="553"/>
      <c r="E1719" s="583"/>
      <c r="F1719" s="186" t="s">
        <v>657</v>
      </c>
      <c r="G1719" s="278"/>
      <c r="H1719" s="279"/>
      <c r="I1719" s="298"/>
      <c r="J1719" s="279"/>
      <c r="K1719" s="279"/>
      <c r="L1719" s="279"/>
      <c r="M1719" s="279"/>
      <c r="N1719" s="279"/>
      <c r="O1719" s="279">
        <v>320000</v>
      </c>
      <c r="P1719" s="279"/>
      <c r="Q1719" s="279"/>
      <c r="R1719" s="279"/>
      <c r="S1719" s="279"/>
      <c r="T1719" s="279"/>
      <c r="U1719" s="279"/>
      <c r="V1719" s="279"/>
      <c r="W1719" s="279"/>
      <c r="X1719" s="279"/>
      <c r="Y1719" s="279"/>
      <c r="Z1719" s="279"/>
      <c r="AA1719" s="261">
        <v>320000</v>
      </c>
      <c r="AB1719" s="175"/>
      <c r="AC1719" s="136"/>
      <c r="AD1719" s="137"/>
      <c r="AE1719" s="136"/>
      <c r="AF1719" s="126"/>
      <c r="AG1719" s="126"/>
    </row>
    <row r="1720" spans="1:33" s="52" customFormat="1" x14ac:dyDescent="0.25">
      <c r="A1720" s="514"/>
      <c r="B1720" s="557"/>
      <c r="C1720" s="571"/>
      <c r="D1720" s="553"/>
      <c r="E1720" s="583"/>
      <c r="F1720" s="186" t="s">
        <v>658</v>
      </c>
      <c r="G1720" s="278"/>
      <c r="H1720" s="279"/>
      <c r="I1720" s="279"/>
      <c r="J1720" s="279"/>
      <c r="K1720" s="279"/>
      <c r="L1720" s="279"/>
      <c r="M1720" s="279"/>
      <c r="N1720" s="279"/>
      <c r="O1720" s="279"/>
      <c r="P1720" s="279">
        <v>120000</v>
      </c>
      <c r="Q1720" s="279"/>
      <c r="R1720" s="279"/>
      <c r="S1720" s="279"/>
      <c r="T1720" s="279"/>
      <c r="U1720" s="279"/>
      <c r="V1720" s="279"/>
      <c r="W1720" s="279"/>
      <c r="X1720" s="279"/>
      <c r="Y1720" s="279"/>
      <c r="Z1720" s="279"/>
      <c r="AA1720" s="261">
        <v>120000</v>
      </c>
      <c r="AB1720" s="175"/>
      <c r="AC1720" s="136"/>
      <c r="AD1720" s="137"/>
      <c r="AE1720" s="136"/>
      <c r="AF1720" s="126"/>
      <c r="AG1720" s="126"/>
    </row>
    <row r="1721" spans="1:33" s="52" customFormat="1" x14ac:dyDescent="0.25">
      <c r="A1721" s="514"/>
      <c r="B1721" s="557"/>
      <c r="C1721" s="571"/>
      <c r="D1721" s="553"/>
      <c r="E1721" s="583"/>
      <c r="F1721" s="186" t="s">
        <v>1383</v>
      </c>
      <c r="G1721" s="278"/>
      <c r="H1721" s="279"/>
      <c r="I1721" s="279"/>
      <c r="J1721" s="298"/>
      <c r="K1721" s="279"/>
      <c r="L1721" s="279"/>
      <c r="M1721" s="279"/>
      <c r="N1721" s="279"/>
      <c r="O1721" s="279"/>
      <c r="P1721" s="279"/>
      <c r="Q1721" s="279"/>
      <c r="R1721" s="279"/>
      <c r="S1721" s="279">
        <v>96817</v>
      </c>
      <c r="T1721" s="279"/>
      <c r="U1721" s="279"/>
      <c r="V1721" s="279"/>
      <c r="W1721" s="279"/>
      <c r="X1721" s="279"/>
      <c r="Y1721" s="279"/>
      <c r="Z1721" s="279"/>
      <c r="AA1721" s="261">
        <v>96817</v>
      </c>
      <c r="AB1721" s="175"/>
      <c r="AC1721" s="136"/>
      <c r="AD1721" s="137"/>
      <c r="AE1721" s="136"/>
      <c r="AF1721" s="126"/>
      <c r="AG1721" s="126"/>
    </row>
    <row r="1722" spans="1:33" s="52" customFormat="1" x14ac:dyDescent="0.25">
      <c r="A1722" s="515"/>
      <c r="B1722" s="557"/>
      <c r="C1722" s="571"/>
      <c r="D1722" s="553"/>
      <c r="E1722" s="583"/>
      <c r="F1722" s="440" t="s">
        <v>660</v>
      </c>
      <c r="G1722" s="441"/>
      <c r="H1722" s="279"/>
      <c r="I1722" s="279"/>
      <c r="J1722" s="279"/>
      <c r="K1722" s="279"/>
      <c r="L1722" s="279"/>
      <c r="M1722" s="279"/>
      <c r="N1722" s="279"/>
      <c r="O1722" s="279">
        <v>310000</v>
      </c>
      <c r="P1722" s="279"/>
      <c r="Q1722" s="279"/>
      <c r="R1722" s="279"/>
      <c r="S1722" s="279"/>
      <c r="T1722" s="279"/>
      <c r="U1722" s="279"/>
      <c r="V1722" s="279"/>
      <c r="W1722" s="279"/>
      <c r="X1722" s="279"/>
      <c r="Y1722" s="279"/>
      <c r="Z1722" s="279"/>
      <c r="AA1722" s="261">
        <v>310000</v>
      </c>
      <c r="AB1722" s="175"/>
      <c r="AC1722" s="136"/>
      <c r="AD1722" s="137"/>
      <c r="AE1722" s="136"/>
      <c r="AF1722" s="126"/>
      <c r="AG1722" s="126"/>
    </row>
    <row r="1723" spans="1:33" s="52" customFormat="1" x14ac:dyDescent="0.25">
      <c r="A1723" s="146"/>
      <c r="B1723" s="113"/>
      <c r="C1723" s="110"/>
      <c r="D1723" s="442"/>
      <c r="E1723" s="111"/>
      <c r="F1723" s="440" t="s">
        <v>1384</v>
      </c>
      <c r="G1723" s="441"/>
      <c r="H1723" s="279"/>
      <c r="I1723" s="279"/>
      <c r="J1723" s="279"/>
      <c r="K1723" s="279"/>
      <c r="L1723" s="279"/>
      <c r="M1723" s="279"/>
      <c r="N1723" s="279"/>
      <c r="O1723" s="279"/>
      <c r="P1723" s="279"/>
      <c r="Q1723" s="279">
        <v>449644.31</v>
      </c>
      <c r="R1723" s="279"/>
      <c r="S1723" s="279"/>
      <c r="T1723" s="279"/>
      <c r="U1723" s="279"/>
      <c r="V1723" s="279"/>
      <c r="W1723" s="279"/>
      <c r="X1723" s="279"/>
      <c r="Y1723" s="279"/>
      <c r="Z1723" s="279"/>
      <c r="AA1723" s="261">
        <v>449644.31</v>
      </c>
      <c r="AB1723" s="175"/>
      <c r="AC1723" s="136"/>
      <c r="AD1723" s="137"/>
      <c r="AE1723" s="136"/>
      <c r="AF1723" s="126"/>
      <c r="AG1723" s="126"/>
    </row>
    <row r="1724" spans="1:33" s="52" customFormat="1" x14ac:dyDescent="0.25">
      <c r="A1724" s="146"/>
      <c r="B1724" s="113"/>
      <c r="C1724" s="110"/>
      <c r="D1724" s="442"/>
      <c r="E1724" s="111"/>
      <c r="F1724" s="440" t="s">
        <v>661</v>
      </c>
      <c r="G1724" s="441"/>
      <c r="H1724" s="279"/>
      <c r="I1724" s="279"/>
      <c r="J1724" s="279"/>
      <c r="K1724" s="279"/>
      <c r="L1724" s="279"/>
      <c r="M1724" s="279"/>
      <c r="N1724" s="279"/>
      <c r="O1724" s="279"/>
      <c r="P1724" s="279">
        <v>200000</v>
      </c>
      <c r="Q1724" s="279"/>
      <c r="R1724" s="279"/>
      <c r="S1724" s="279"/>
      <c r="T1724" s="279"/>
      <c r="U1724" s="279"/>
      <c r="V1724" s="279"/>
      <c r="W1724" s="279"/>
      <c r="X1724" s="279"/>
      <c r="Y1724" s="279"/>
      <c r="Z1724" s="279"/>
      <c r="AA1724" s="261">
        <v>200000</v>
      </c>
      <c r="AB1724" s="175"/>
      <c r="AC1724" s="136"/>
      <c r="AD1724" s="137"/>
      <c r="AE1724" s="136"/>
      <c r="AF1724" s="126"/>
      <c r="AG1724" s="126"/>
    </row>
    <row r="1725" spans="1:33" s="52" customFormat="1" x14ac:dyDescent="0.25">
      <c r="A1725" s="146"/>
      <c r="B1725" s="113"/>
      <c r="C1725" s="110"/>
      <c r="D1725" s="442"/>
      <c r="E1725" s="111"/>
      <c r="F1725" s="440" t="s">
        <v>1385</v>
      </c>
      <c r="G1725" s="441"/>
      <c r="H1725" s="279"/>
      <c r="I1725" s="279"/>
      <c r="J1725" s="279"/>
      <c r="K1725" s="279"/>
      <c r="L1725" s="279"/>
      <c r="M1725" s="279"/>
      <c r="N1725" s="279"/>
      <c r="O1725" s="279"/>
      <c r="P1725" s="279"/>
      <c r="Q1725" s="279"/>
      <c r="R1725" s="279"/>
      <c r="S1725" s="279">
        <v>415000</v>
      </c>
      <c r="T1725" s="279"/>
      <c r="U1725" s="279"/>
      <c r="V1725" s="279"/>
      <c r="W1725" s="279"/>
      <c r="X1725" s="279"/>
      <c r="Y1725" s="279"/>
      <c r="Z1725" s="279"/>
      <c r="AA1725" s="261">
        <v>415000</v>
      </c>
      <c r="AB1725" s="175"/>
      <c r="AC1725" s="136"/>
      <c r="AD1725" s="137"/>
      <c r="AE1725" s="136"/>
      <c r="AF1725" s="126"/>
      <c r="AG1725" s="126"/>
    </row>
    <row r="1726" spans="1:33" s="52" customFormat="1" x14ac:dyDescent="0.25">
      <c r="A1726" s="142"/>
      <c r="B1726" s="153" t="s">
        <v>16</v>
      </c>
      <c r="C1726" s="153"/>
      <c r="D1726" s="153"/>
      <c r="E1726" s="153"/>
      <c r="F1726" s="153"/>
      <c r="G1726" s="143"/>
      <c r="H1726" s="143"/>
      <c r="I1726" s="143"/>
      <c r="J1726" s="143"/>
      <c r="K1726" s="143"/>
      <c r="L1726" s="143"/>
      <c r="M1726" s="143"/>
      <c r="N1726" s="143"/>
      <c r="O1726" s="143"/>
      <c r="P1726" s="143"/>
      <c r="Q1726" s="143"/>
      <c r="R1726" s="143"/>
      <c r="S1726" s="143"/>
      <c r="T1726" s="143"/>
      <c r="U1726" s="143"/>
      <c r="V1726" s="143"/>
      <c r="W1726" s="143"/>
      <c r="X1726" s="143"/>
      <c r="Y1726" s="143"/>
      <c r="Z1726" s="143"/>
      <c r="AA1726" s="144">
        <f>SUM(AA1718:AA1725)</f>
        <v>2337944.31</v>
      </c>
      <c r="AB1726" s="145">
        <f>AA1726/E1718</f>
        <v>1</v>
      </c>
      <c r="AC1726" s="136"/>
      <c r="AD1726" s="137"/>
      <c r="AE1726" s="136"/>
      <c r="AF1726" s="126"/>
      <c r="AG1726" s="126"/>
    </row>
    <row r="1727" spans="1:33" s="52" customFormat="1" ht="15" customHeight="1" x14ac:dyDescent="0.25">
      <c r="A1727" s="513">
        <v>196</v>
      </c>
      <c r="B1727" s="510" t="s">
        <v>662</v>
      </c>
      <c r="C1727" s="516" t="s">
        <v>663</v>
      </c>
      <c r="D1727" s="685" t="s">
        <v>1172</v>
      </c>
      <c r="E1727" s="654">
        <v>1364765.25</v>
      </c>
      <c r="F1727" s="134" t="s">
        <v>73</v>
      </c>
      <c r="G1727" s="79"/>
      <c r="H1727" s="79"/>
      <c r="I1727" s="79"/>
      <c r="J1727" s="79"/>
      <c r="K1727" s="79"/>
      <c r="L1727" s="79"/>
      <c r="M1727" s="79"/>
      <c r="N1727" s="79"/>
      <c r="O1727" s="79"/>
      <c r="P1727" s="79"/>
      <c r="Q1727" s="79"/>
      <c r="R1727" s="79">
        <v>16591.64</v>
      </c>
      <c r="S1727" s="79"/>
      <c r="T1727" s="79"/>
      <c r="U1727" s="79"/>
      <c r="V1727" s="79"/>
      <c r="W1727" s="79"/>
      <c r="X1727" s="79"/>
      <c r="Y1727" s="79"/>
      <c r="Z1727" s="79"/>
      <c r="AA1727" s="261">
        <v>16591.64</v>
      </c>
      <c r="AB1727" s="175"/>
      <c r="AC1727" s="136"/>
      <c r="AD1727" s="137"/>
      <c r="AE1727" s="136"/>
      <c r="AF1727" s="126"/>
      <c r="AG1727" s="126"/>
    </row>
    <row r="1728" spans="1:33" s="52" customFormat="1" x14ac:dyDescent="0.25">
      <c r="A1728" s="514"/>
      <c r="B1728" s="511"/>
      <c r="C1728" s="517"/>
      <c r="D1728" s="691"/>
      <c r="E1728" s="654"/>
      <c r="F1728" s="282" t="s">
        <v>24</v>
      </c>
      <c r="G1728" s="79"/>
      <c r="H1728" s="79"/>
      <c r="I1728" s="79"/>
      <c r="J1728" s="79"/>
      <c r="K1728" s="79"/>
      <c r="L1728" s="84"/>
      <c r="M1728" s="79"/>
      <c r="N1728" s="79"/>
      <c r="O1728" s="79"/>
      <c r="P1728" s="79"/>
      <c r="Q1728" s="79"/>
      <c r="R1728" s="79">
        <v>166227.37</v>
      </c>
      <c r="S1728" s="79"/>
      <c r="T1728" s="79"/>
      <c r="U1728" s="79"/>
      <c r="V1728" s="79"/>
      <c r="W1728" s="79"/>
      <c r="X1728" s="79"/>
      <c r="Y1728" s="79"/>
      <c r="Z1728" s="79"/>
      <c r="AA1728" s="261">
        <v>166227.37</v>
      </c>
      <c r="AB1728" s="175"/>
      <c r="AC1728" s="136"/>
      <c r="AD1728" s="137"/>
      <c r="AE1728" s="136"/>
      <c r="AF1728" s="126"/>
      <c r="AG1728" s="126"/>
    </row>
    <row r="1729" spans="1:33" s="52" customFormat="1" x14ac:dyDescent="0.25">
      <c r="A1729" s="514"/>
      <c r="B1729" s="511"/>
      <c r="C1729" s="517"/>
      <c r="D1729" s="691"/>
      <c r="E1729" s="654"/>
      <c r="F1729" s="282" t="s">
        <v>47</v>
      </c>
      <c r="G1729" s="79"/>
      <c r="H1729" s="79"/>
      <c r="I1729" s="79"/>
      <c r="J1729" s="79"/>
      <c r="K1729" s="79"/>
      <c r="L1729" s="79"/>
      <c r="M1729" s="84"/>
      <c r="N1729" s="79"/>
      <c r="O1729" s="79"/>
      <c r="P1729" s="79"/>
      <c r="Q1729" s="79"/>
      <c r="R1729" s="79">
        <v>49871.65</v>
      </c>
      <c r="S1729" s="79"/>
      <c r="T1729" s="79"/>
      <c r="U1729" s="79"/>
      <c r="V1729" s="79"/>
      <c r="W1729" s="79"/>
      <c r="X1729" s="79"/>
      <c r="Y1729" s="79"/>
      <c r="Z1729" s="79"/>
      <c r="AA1729" s="261">
        <v>49871.65</v>
      </c>
      <c r="AB1729" s="175"/>
      <c r="AC1729" s="136"/>
      <c r="AD1729" s="137"/>
      <c r="AE1729" s="136"/>
      <c r="AF1729" s="126"/>
      <c r="AG1729" s="126"/>
    </row>
    <row r="1730" spans="1:33" s="52" customFormat="1" x14ac:dyDescent="0.25">
      <c r="A1730" s="514"/>
      <c r="B1730" s="511"/>
      <c r="C1730" s="517"/>
      <c r="D1730" s="691"/>
      <c r="E1730" s="654"/>
      <c r="F1730" s="282" t="s">
        <v>77</v>
      </c>
      <c r="G1730" s="79"/>
      <c r="H1730" s="79"/>
      <c r="I1730" s="79"/>
      <c r="J1730" s="79"/>
      <c r="K1730" s="79"/>
      <c r="L1730" s="79"/>
      <c r="M1730" s="84"/>
      <c r="N1730" s="79"/>
      <c r="O1730" s="79"/>
      <c r="P1730" s="79"/>
      <c r="Q1730" s="79"/>
      <c r="R1730" s="79">
        <v>16618.82</v>
      </c>
      <c r="S1730" s="79"/>
      <c r="T1730" s="79"/>
      <c r="U1730" s="79"/>
      <c r="V1730" s="79"/>
      <c r="W1730" s="79"/>
      <c r="X1730" s="79"/>
      <c r="Y1730" s="79"/>
      <c r="Z1730" s="79"/>
      <c r="AA1730" s="261">
        <v>16618.82</v>
      </c>
      <c r="AB1730" s="175"/>
      <c r="AC1730" s="136"/>
      <c r="AD1730" s="137"/>
      <c r="AE1730" s="136"/>
      <c r="AF1730" s="126"/>
      <c r="AG1730" s="126"/>
    </row>
    <row r="1731" spans="1:33" s="52" customFormat="1" x14ac:dyDescent="0.25">
      <c r="A1731" s="514"/>
      <c r="B1731" s="511"/>
      <c r="C1731" s="517"/>
      <c r="D1731" s="691"/>
      <c r="E1731" s="654"/>
      <c r="F1731" s="282" t="s">
        <v>218</v>
      </c>
      <c r="G1731" s="79"/>
      <c r="H1731" s="79"/>
      <c r="I1731" s="79"/>
      <c r="J1731" s="79"/>
      <c r="K1731" s="79"/>
      <c r="L1731" s="79"/>
      <c r="M1731" s="79"/>
      <c r="N1731" s="84"/>
      <c r="O1731" s="84"/>
      <c r="P1731" s="84"/>
      <c r="Q1731" s="84"/>
      <c r="R1731" s="84">
        <v>149569.39000000001</v>
      </c>
      <c r="S1731" s="84"/>
      <c r="T1731" s="84"/>
      <c r="U1731" s="84"/>
      <c r="V1731" s="84"/>
      <c r="W1731" s="84"/>
      <c r="X1731" s="84"/>
      <c r="Y1731" s="84"/>
      <c r="Z1731" s="84"/>
      <c r="AA1731" s="261">
        <v>149569.39000000001</v>
      </c>
      <c r="AB1731" s="175"/>
      <c r="AC1731" s="136"/>
      <c r="AD1731" s="137"/>
      <c r="AE1731" s="136"/>
      <c r="AF1731" s="126"/>
      <c r="AG1731" s="126"/>
    </row>
    <row r="1732" spans="1:33" s="52" customFormat="1" x14ac:dyDescent="0.25">
      <c r="A1732" s="514"/>
      <c r="B1732" s="511"/>
      <c r="C1732" s="517"/>
      <c r="D1732" s="692"/>
      <c r="E1732" s="654"/>
      <c r="F1732" s="282" t="s">
        <v>81</v>
      </c>
      <c r="G1732" s="79"/>
      <c r="H1732" s="79"/>
      <c r="I1732" s="79"/>
      <c r="J1732" s="79"/>
      <c r="K1732" s="79"/>
      <c r="L1732" s="79"/>
      <c r="M1732" s="79"/>
      <c r="N1732" s="84"/>
      <c r="O1732" s="84"/>
      <c r="P1732" s="84"/>
      <c r="Q1732" s="84"/>
      <c r="R1732" s="84">
        <v>390117.63</v>
      </c>
      <c r="S1732" s="84"/>
      <c r="T1732" s="84"/>
      <c r="U1732" s="84"/>
      <c r="V1732" s="84"/>
      <c r="W1732" s="84"/>
      <c r="X1732" s="84"/>
      <c r="Y1732" s="84"/>
      <c r="Z1732" s="84"/>
      <c r="AA1732" s="261">
        <v>390117.63</v>
      </c>
      <c r="AB1732" s="175"/>
      <c r="AC1732" s="136"/>
      <c r="AD1732" s="137"/>
      <c r="AE1732" s="136"/>
      <c r="AF1732" s="126"/>
      <c r="AG1732" s="126"/>
    </row>
    <row r="1733" spans="1:33" s="52" customFormat="1" x14ac:dyDescent="0.25">
      <c r="A1733" s="177"/>
      <c r="B1733" s="105"/>
      <c r="C1733" s="80"/>
      <c r="D1733" s="443"/>
      <c r="E1733" s="444"/>
      <c r="F1733" s="282" t="s">
        <v>53</v>
      </c>
      <c r="G1733" s="79"/>
      <c r="H1733" s="79"/>
      <c r="I1733" s="79"/>
      <c r="J1733" s="79"/>
      <c r="K1733" s="79"/>
      <c r="L1733" s="79"/>
      <c r="M1733" s="79"/>
      <c r="N1733" s="84"/>
      <c r="O1733" s="84"/>
      <c r="P1733" s="84"/>
      <c r="Q1733" s="84"/>
      <c r="R1733" s="84">
        <v>149577.29</v>
      </c>
      <c r="S1733" s="84"/>
      <c r="T1733" s="84"/>
      <c r="U1733" s="84"/>
      <c r="V1733" s="84"/>
      <c r="W1733" s="84"/>
      <c r="X1733" s="84"/>
      <c r="Y1733" s="84"/>
      <c r="Z1733" s="84"/>
      <c r="AA1733" s="261">
        <v>149577.29</v>
      </c>
      <c r="AB1733" s="175"/>
      <c r="AC1733" s="136"/>
      <c r="AD1733" s="137"/>
      <c r="AE1733" s="136"/>
      <c r="AF1733" s="126"/>
      <c r="AG1733" s="126"/>
    </row>
    <row r="1734" spans="1:33" s="52" customFormat="1" x14ac:dyDescent="0.25">
      <c r="A1734" s="177"/>
      <c r="B1734" s="105"/>
      <c r="C1734" s="80"/>
      <c r="D1734" s="443"/>
      <c r="E1734" s="444"/>
      <c r="F1734" s="282" t="s">
        <v>423</v>
      </c>
      <c r="G1734" s="79"/>
      <c r="H1734" s="79"/>
      <c r="I1734" s="79"/>
      <c r="J1734" s="79"/>
      <c r="K1734" s="79"/>
      <c r="L1734" s="79"/>
      <c r="M1734" s="79"/>
      <c r="N1734" s="84"/>
      <c r="O1734" s="84"/>
      <c r="P1734" s="84"/>
      <c r="Q1734" s="84"/>
      <c r="R1734" s="84">
        <v>332426.03000000003</v>
      </c>
      <c r="S1734" s="84"/>
      <c r="T1734" s="84"/>
      <c r="U1734" s="84"/>
      <c r="V1734" s="84"/>
      <c r="W1734" s="84"/>
      <c r="X1734" s="84"/>
      <c r="Y1734" s="84"/>
      <c r="Z1734" s="84"/>
      <c r="AA1734" s="261">
        <v>332426.03000000003</v>
      </c>
      <c r="AB1734" s="175"/>
      <c r="AC1734" s="136"/>
      <c r="AD1734" s="137"/>
      <c r="AE1734" s="136"/>
      <c r="AF1734" s="126"/>
      <c r="AG1734" s="126"/>
    </row>
    <row r="1735" spans="1:33" s="52" customFormat="1" x14ac:dyDescent="0.25">
      <c r="A1735" s="177"/>
      <c r="B1735" s="105"/>
      <c r="C1735" s="80"/>
      <c r="D1735" s="443"/>
      <c r="E1735" s="444"/>
      <c r="F1735" s="282" t="s">
        <v>96</v>
      </c>
      <c r="G1735" s="79"/>
      <c r="H1735" s="79"/>
      <c r="I1735" s="79"/>
      <c r="J1735" s="79"/>
      <c r="K1735" s="79"/>
      <c r="L1735" s="79"/>
      <c r="M1735" s="79"/>
      <c r="N1735" s="84"/>
      <c r="O1735" s="84"/>
      <c r="P1735" s="84"/>
      <c r="Q1735" s="84"/>
      <c r="R1735" s="84">
        <v>33235.39</v>
      </c>
      <c r="S1735" s="84"/>
      <c r="T1735" s="84"/>
      <c r="U1735" s="84"/>
      <c r="V1735" s="84"/>
      <c r="W1735" s="84"/>
      <c r="X1735" s="84"/>
      <c r="Y1735" s="84"/>
      <c r="Z1735" s="84"/>
      <c r="AA1735" s="261">
        <v>33235.39</v>
      </c>
      <c r="AB1735" s="175"/>
      <c r="AC1735" s="136"/>
      <c r="AD1735" s="137"/>
      <c r="AE1735" s="136"/>
      <c r="AF1735" s="126"/>
      <c r="AG1735" s="126"/>
    </row>
    <row r="1736" spans="1:33" s="52" customFormat="1" x14ac:dyDescent="0.25">
      <c r="A1736" s="177"/>
      <c r="B1736" s="105"/>
      <c r="C1736" s="80"/>
      <c r="D1736" s="443"/>
      <c r="E1736" s="444"/>
      <c r="F1736" s="282" t="s">
        <v>1054</v>
      </c>
      <c r="G1736" s="79"/>
      <c r="H1736" s="79"/>
      <c r="I1736" s="79"/>
      <c r="J1736" s="79"/>
      <c r="K1736" s="79"/>
      <c r="L1736" s="79"/>
      <c r="M1736" s="79"/>
      <c r="N1736" s="84"/>
      <c r="O1736" s="84"/>
      <c r="P1736" s="84"/>
      <c r="Q1736" s="84"/>
      <c r="R1736" s="84">
        <v>60530.04</v>
      </c>
      <c r="S1736" s="84"/>
      <c r="T1736" s="84"/>
      <c r="U1736" s="84"/>
      <c r="V1736" s="84"/>
      <c r="W1736" s="84"/>
      <c r="X1736" s="84"/>
      <c r="Y1736" s="84"/>
      <c r="Z1736" s="84"/>
      <c r="AA1736" s="261">
        <v>60530.04</v>
      </c>
      <c r="AB1736" s="175"/>
      <c r="AC1736" s="136"/>
      <c r="AD1736" s="137"/>
      <c r="AE1736" s="136"/>
      <c r="AF1736" s="126"/>
      <c r="AG1736" s="126"/>
    </row>
    <row r="1737" spans="1:33" s="52" customFormat="1" x14ac:dyDescent="0.25">
      <c r="A1737" s="141"/>
      <c r="B1737" s="153" t="s">
        <v>16</v>
      </c>
      <c r="C1737" s="21"/>
      <c r="D1737" s="20"/>
      <c r="E1737" s="20"/>
      <c r="F1737" s="184"/>
      <c r="G1737" s="143"/>
      <c r="H1737" s="143"/>
      <c r="I1737" s="143"/>
      <c r="J1737" s="143"/>
      <c r="K1737" s="143"/>
      <c r="L1737" s="143"/>
      <c r="M1737" s="143"/>
      <c r="N1737" s="143"/>
      <c r="O1737" s="143"/>
      <c r="P1737" s="143"/>
      <c r="Q1737" s="143"/>
      <c r="R1737" s="143"/>
      <c r="S1737" s="143"/>
      <c r="T1737" s="143"/>
      <c r="U1737" s="143"/>
      <c r="V1737" s="143"/>
      <c r="W1737" s="143"/>
      <c r="X1737" s="143"/>
      <c r="Y1737" s="143"/>
      <c r="Z1737" s="143"/>
      <c r="AA1737" s="144">
        <f>SUM(AA1727:AA1736)</f>
        <v>1364765.25</v>
      </c>
      <c r="AB1737" s="145">
        <f>AA1737/E1727</f>
        <v>1</v>
      </c>
      <c r="AC1737" s="136"/>
      <c r="AD1737" s="137"/>
      <c r="AE1737" s="136"/>
      <c r="AF1737" s="126"/>
      <c r="AG1737" s="126"/>
    </row>
    <row r="1738" spans="1:33" s="52" customFormat="1" ht="24.75" customHeight="1" x14ac:dyDescent="0.25">
      <c r="A1738" s="513">
        <v>197</v>
      </c>
      <c r="B1738" s="510" t="s">
        <v>664</v>
      </c>
      <c r="C1738" s="516" t="s">
        <v>663</v>
      </c>
      <c r="D1738" s="753" t="s">
        <v>1072</v>
      </c>
      <c r="E1738" s="622">
        <v>1052526.2482000003</v>
      </c>
      <c r="F1738" s="134" t="s">
        <v>122</v>
      </c>
      <c r="G1738" s="79"/>
      <c r="H1738" s="79"/>
      <c r="I1738" s="79"/>
      <c r="J1738" s="79"/>
      <c r="K1738" s="79"/>
      <c r="L1738" s="79"/>
      <c r="M1738" s="84"/>
      <c r="N1738" s="79"/>
      <c r="O1738" s="79"/>
      <c r="P1738" s="79"/>
      <c r="Q1738" s="79"/>
      <c r="R1738" s="79"/>
      <c r="S1738" s="79">
        <v>351099.3</v>
      </c>
      <c r="T1738" s="79"/>
      <c r="U1738" s="79"/>
      <c r="V1738" s="79"/>
      <c r="W1738" s="79"/>
      <c r="X1738" s="79"/>
      <c r="Y1738" s="79"/>
      <c r="Z1738" s="79"/>
      <c r="AA1738" s="261">
        <v>351099.3</v>
      </c>
      <c r="AB1738" s="175"/>
      <c r="AC1738" s="136"/>
      <c r="AD1738" s="137"/>
      <c r="AE1738" s="136"/>
      <c r="AF1738" s="126"/>
      <c r="AG1738" s="126"/>
    </row>
    <row r="1739" spans="1:33" s="52" customFormat="1" ht="24.75" customHeight="1" x14ac:dyDescent="0.25">
      <c r="A1739" s="514"/>
      <c r="B1739" s="511"/>
      <c r="C1739" s="517"/>
      <c r="D1739" s="649"/>
      <c r="E1739" s="623"/>
      <c r="F1739" s="282" t="s">
        <v>123</v>
      </c>
      <c r="G1739" s="79"/>
      <c r="H1739" s="79"/>
      <c r="I1739" s="79"/>
      <c r="J1739" s="79"/>
      <c r="K1739" s="79"/>
      <c r="L1739" s="79"/>
      <c r="M1739" s="84"/>
      <c r="N1739" s="79"/>
      <c r="O1739" s="79"/>
      <c r="P1739" s="79"/>
      <c r="Q1739" s="79"/>
      <c r="R1739" s="79"/>
      <c r="S1739" s="79">
        <v>165487.43</v>
      </c>
      <c r="T1739" s="79"/>
      <c r="U1739" s="79"/>
      <c r="V1739" s="79"/>
      <c r="W1739" s="79"/>
      <c r="X1739" s="79"/>
      <c r="Y1739" s="79"/>
      <c r="Z1739" s="79"/>
      <c r="AA1739" s="261">
        <v>165487.43</v>
      </c>
      <c r="AB1739" s="175"/>
      <c r="AC1739" s="136"/>
      <c r="AD1739" s="137"/>
      <c r="AE1739" s="136"/>
      <c r="AF1739" s="126"/>
      <c r="AG1739" s="126"/>
    </row>
    <row r="1740" spans="1:33" s="52" customFormat="1" ht="24.75" customHeight="1" x14ac:dyDescent="0.25">
      <c r="A1740" s="514"/>
      <c r="B1740" s="511"/>
      <c r="C1740" s="517"/>
      <c r="D1740" s="649"/>
      <c r="E1740" s="623"/>
      <c r="F1740" s="282" t="s">
        <v>145</v>
      </c>
      <c r="G1740" s="79"/>
      <c r="H1740" s="79"/>
      <c r="I1740" s="79"/>
      <c r="J1740" s="79"/>
      <c r="K1740" s="79"/>
      <c r="L1740" s="79"/>
      <c r="M1740" s="79"/>
      <c r="N1740" s="84"/>
      <c r="O1740" s="84"/>
      <c r="P1740" s="84"/>
      <c r="Q1740" s="84"/>
      <c r="R1740" s="84"/>
      <c r="S1740" s="84">
        <v>287685.63</v>
      </c>
      <c r="T1740" s="84"/>
      <c r="U1740" s="84"/>
      <c r="V1740" s="84"/>
      <c r="W1740" s="84"/>
      <c r="X1740" s="84"/>
      <c r="Y1740" s="84"/>
      <c r="Z1740" s="84"/>
      <c r="AA1740" s="261">
        <v>287685.63</v>
      </c>
      <c r="AB1740" s="175"/>
      <c r="AC1740" s="136"/>
      <c r="AD1740" s="137"/>
      <c r="AE1740" s="136"/>
      <c r="AF1740" s="126"/>
      <c r="AG1740" s="126"/>
    </row>
    <row r="1741" spans="1:33" s="52" customFormat="1" ht="24.75" customHeight="1" x14ac:dyDescent="0.25">
      <c r="A1741" s="514"/>
      <c r="B1741" s="511"/>
      <c r="C1741" s="517"/>
      <c r="D1741" s="649"/>
      <c r="E1741" s="623"/>
      <c r="F1741" s="282" t="s">
        <v>1076</v>
      </c>
      <c r="G1741" s="79"/>
      <c r="H1741" s="79"/>
      <c r="I1741" s="79"/>
      <c r="J1741" s="79"/>
      <c r="K1741" s="79"/>
      <c r="L1741" s="79"/>
      <c r="M1741" s="79"/>
      <c r="N1741" s="79"/>
      <c r="O1741" s="79"/>
      <c r="P1741" s="79"/>
      <c r="Q1741" s="79"/>
      <c r="R1741" s="79"/>
      <c r="S1741" s="79">
        <v>10368.450000000001</v>
      </c>
      <c r="T1741" s="79"/>
      <c r="U1741" s="79"/>
      <c r="V1741" s="79"/>
      <c r="W1741" s="79"/>
      <c r="X1741" s="79"/>
      <c r="Y1741" s="79"/>
      <c r="Z1741" s="79"/>
      <c r="AA1741" s="261">
        <v>10368.450000000001</v>
      </c>
      <c r="AB1741" s="175"/>
      <c r="AC1741" s="136"/>
      <c r="AD1741" s="137"/>
      <c r="AE1741" s="136"/>
      <c r="AF1741" s="126"/>
      <c r="AG1741" s="126"/>
    </row>
    <row r="1742" spans="1:33" s="52" customFormat="1" ht="24.75" customHeight="1" x14ac:dyDescent="0.25">
      <c r="A1742" s="177"/>
      <c r="B1742" s="511"/>
      <c r="C1742" s="517"/>
      <c r="D1742" s="649"/>
      <c r="E1742" s="623"/>
      <c r="F1742" s="282" t="s">
        <v>266</v>
      </c>
      <c r="G1742" s="79"/>
      <c r="H1742" s="79"/>
      <c r="I1742" s="79"/>
      <c r="J1742" s="79"/>
      <c r="K1742" s="79"/>
      <c r="L1742" s="79"/>
      <c r="M1742" s="79"/>
      <c r="N1742" s="79"/>
      <c r="O1742" s="79"/>
      <c r="P1742" s="79"/>
      <c r="Q1742" s="79"/>
      <c r="R1742" s="79"/>
      <c r="S1742" s="79"/>
      <c r="T1742" s="79">
        <v>103437.9</v>
      </c>
      <c r="U1742" s="79"/>
      <c r="V1742" s="79"/>
      <c r="W1742" s="79"/>
      <c r="X1742" s="79"/>
      <c r="Y1742" s="79"/>
      <c r="Z1742" s="79"/>
      <c r="AA1742" s="261">
        <v>103437.9</v>
      </c>
      <c r="AB1742" s="175"/>
      <c r="AC1742" s="136"/>
      <c r="AD1742" s="137"/>
      <c r="AE1742" s="136"/>
      <c r="AF1742" s="126"/>
      <c r="AG1742" s="126"/>
    </row>
    <row r="1743" spans="1:33" s="52" customFormat="1" ht="24.75" customHeight="1" x14ac:dyDescent="0.25">
      <c r="A1743" s="177"/>
      <c r="B1743" s="511"/>
      <c r="C1743" s="517"/>
      <c r="D1743" s="649"/>
      <c r="E1743" s="623"/>
      <c r="F1743" s="282" t="s">
        <v>856</v>
      </c>
      <c r="G1743" s="79"/>
      <c r="H1743" s="79"/>
      <c r="I1743" s="79"/>
      <c r="J1743" s="79"/>
      <c r="K1743" s="79"/>
      <c r="L1743" s="79"/>
      <c r="M1743" s="79"/>
      <c r="N1743" s="79"/>
      <c r="O1743" s="79"/>
      <c r="P1743" s="79"/>
      <c r="Q1743" s="79"/>
      <c r="R1743" s="79"/>
      <c r="S1743" s="79"/>
      <c r="T1743" s="79">
        <v>10343.200000000001</v>
      </c>
      <c r="U1743" s="79"/>
      <c r="V1743" s="79"/>
      <c r="W1743" s="79"/>
      <c r="X1743" s="79"/>
      <c r="Y1743" s="79"/>
      <c r="Z1743" s="79"/>
      <c r="AA1743" s="261">
        <v>10343.200000000001</v>
      </c>
      <c r="AB1743" s="175"/>
      <c r="AC1743" s="136"/>
      <c r="AD1743" s="137"/>
      <c r="AE1743" s="136"/>
      <c r="AF1743" s="126"/>
      <c r="AG1743" s="126"/>
    </row>
    <row r="1744" spans="1:33" s="52" customFormat="1" ht="24.75" customHeight="1" x14ac:dyDescent="0.25">
      <c r="A1744" s="177"/>
      <c r="B1744" s="512"/>
      <c r="C1744" s="518"/>
      <c r="D1744" s="650"/>
      <c r="E1744" s="624"/>
      <c r="F1744" s="282" t="s">
        <v>665</v>
      </c>
      <c r="G1744" s="79"/>
      <c r="H1744" s="79"/>
      <c r="I1744" s="79"/>
      <c r="J1744" s="79"/>
      <c r="K1744" s="79"/>
      <c r="L1744" s="79"/>
      <c r="M1744" s="79"/>
      <c r="N1744" s="79"/>
      <c r="O1744" s="79"/>
      <c r="P1744" s="79"/>
      <c r="Q1744" s="79"/>
      <c r="R1744" s="79"/>
      <c r="S1744" s="79">
        <v>124104.34</v>
      </c>
      <c r="T1744" s="79"/>
      <c r="U1744" s="79"/>
      <c r="V1744" s="79"/>
      <c r="W1744" s="79"/>
      <c r="X1744" s="79"/>
      <c r="Y1744" s="79"/>
      <c r="Z1744" s="79"/>
      <c r="AA1744" s="261">
        <v>124104.34</v>
      </c>
      <c r="AB1744" s="175"/>
      <c r="AC1744" s="136"/>
      <c r="AD1744" s="137"/>
      <c r="AE1744" s="136"/>
      <c r="AF1744" s="126"/>
      <c r="AG1744" s="126"/>
    </row>
    <row r="1745" spans="1:33" s="52" customFormat="1" x14ac:dyDescent="0.25">
      <c r="A1745" s="179"/>
      <c r="B1745" s="180" t="s">
        <v>16</v>
      </c>
      <c r="C1745" s="23"/>
      <c r="D1745" s="25"/>
      <c r="E1745" s="25"/>
      <c r="F1745" s="184"/>
      <c r="G1745" s="143"/>
      <c r="H1745" s="143"/>
      <c r="I1745" s="143"/>
      <c r="J1745" s="143"/>
      <c r="K1745" s="143"/>
      <c r="L1745" s="143"/>
      <c r="M1745" s="143"/>
      <c r="N1745" s="143"/>
      <c r="O1745" s="143"/>
      <c r="P1745" s="143"/>
      <c r="Q1745" s="143"/>
      <c r="R1745" s="143"/>
      <c r="S1745" s="143"/>
      <c r="T1745" s="143"/>
      <c r="U1745" s="143"/>
      <c r="V1745" s="143"/>
      <c r="W1745" s="143"/>
      <c r="X1745" s="143"/>
      <c r="Y1745" s="143"/>
      <c r="Z1745" s="143"/>
      <c r="AA1745" s="144">
        <f>SUM(AA1738:AA1744)</f>
        <v>1052526.25</v>
      </c>
      <c r="AB1745" s="145">
        <f>AA1745/E1738</f>
        <v>1.0000000017101709</v>
      </c>
      <c r="AC1745" s="136"/>
      <c r="AD1745" s="137"/>
      <c r="AE1745" s="136"/>
      <c r="AF1745" s="126"/>
      <c r="AG1745" s="126"/>
    </row>
    <row r="1746" spans="1:33" s="52" customFormat="1" x14ac:dyDescent="0.25">
      <c r="A1746" s="513">
        <v>198</v>
      </c>
      <c r="B1746" s="510" t="s">
        <v>666</v>
      </c>
      <c r="C1746" s="516" t="s">
        <v>663</v>
      </c>
      <c r="D1746" s="522" t="s">
        <v>1055</v>
      </c>
      <c r="E1746" s="519">
        <v>1846243.31</v>
      </c>
      <c r="F1746" s="132" t="s">
        <v>113</v>
      </c>
      <c r="G1746" s="79"/>
      <c r="H1746" s="79"/>
      <c r="I1746" s="79"/>
      <c r="J1746" s="79">
        <v>586109</v>
      </c>
      <c r="K1746" s="79"/>
      <c r="L1746" s="79"/>
      <c r="M1746" s="79"/>
      <c r="N1746" s="79"/>
      <c r="O1746" s="79"/>
      <c r="P1746" s="79"/>
      <c r="Q1746" s="79"/>
      <c r="R1746" s="79"/>
      <c r="S1746" s="79"/>
      <c r="T1746" s="79"/>
      <c r="U1746" s="79"/>
      <c r="V1746" s="79"/>
      <c r="W1746" s="79"/>
      <c r="X1746" s="79"/>
      <c r="Y1746" s="79"/>
      <c r="Z1746" s="79"/>
      <c r="AA1746" s="261">
        <v>586109</v>
      </c>
      <c r="AB1746" s="175"/>
      <c r="AC1746" s="136">
        <v>11</v>
      </c>
      <c r="AD1746" s="137">
        <v>526859</v>
      </c>
      <c r="AE1746" s="136"/>
      <c r="AF1746" s="126"/>
      <c r="AG1746" s="126"/>
    </row>
    <row r="1747" spans="1:33" s="52" customFormat="1" x14ac:dyDescent="0.25">
      <c r="A1747" s="514"/>
      <c r="B1747" s="511"/>
      <c r="C1747" s="517"/>
      <c r="D1747" s="517"/>
      <c r="E1747" s="520"/>
      <c r="F1747" s="132" t="s">
        <v>115</v>
      </c>
      <c r="G1747" s="79"/>
      <c r="H1747" s="79"/>
      <c r="I1747" s="79"/>
      <c r="J1747" s="79"/>
      <c r="K1747" s="79"/>
      <c r="L1747" s="79">
        <v>512845</v>
      </c>
      <c r="M1747" s="79"/>
      <c r="N1747" s="79"/>
      <c r="O1747" s="79"/>
      <c r="P1747" s="79"/>
      <c r="Q1747" s="79">
        <v>150000</v>
      </c>
      <c r="R1747" s="79"/>
      <c r="S1747" s="79"/>
      <c r="T1747" s="79"/>
      <c r="U1747" s="79"/>
      <c r="V1747" s="79"/>
      <c r="W1747" s="79"/>
      <c r="X1747" s="79"/>
      <c r="Y1747" s="79"/>
      <c r="Z1747" s="79"/>
      <c r="AA1747" s="261">
        <v>512845</v>
      </c>
      <c r="AB1747" s="175"/>
      <c r="AC1747" s="136">
        <v>5</v>
      </c>
      <c r="AD1747" s="137">
        <v>277670</v>
      </c>
      <c r="AE1747" s="136"/>
      <c r="AF1747" s="126"/>
      <c r="AG1747" s="126"/>
    </row>
    <row r="1748" spans="1:33" s="52" customFormat="1" x14ac:dyDescent="0.25">
      <c r="A1748" s="514"/>
      <c r="B1748" s="511"/>
      <c r="C1748" s="517"/>
      <c r="D1748" s="517"/>
      <c r="E1748" s="520"/>
      <c r="F1748" s="132" t="s">
        <v>116</v>
      </c>
      <c r="G1748" s="79"/>
      <c r="H1748" s="79"/>
      <c r="I1748" s="79"/>
      <c r="J1748" s="79"/>
      <c r="K1748" s="79"/>
      <c r="L1748" s="79"/>
      <c r="M1748" s="79"/>
      <c r="N1748" s="79"/>
      <c r="O1748" s="79"/>
      <c r="P1748" s="79"/>
      <c r="Q1748" s="79"/>
      <c r="R1748" s="79">
        <v>495262</v>
      </c>
      <c r="S1748" s="79"/>
      <c r="T1748" s="79"/>
      <c r="U1748" s="79"/>
      <c r="V1748" s="79"/>
      <c r="W1748" s="79"/>
      <c r="X1748" s="79"/>
      <c r="Y1748" s="79"/>
      <c r="Z1748" s="79"/>
      <c r="AA1748" s="261">
        <v>495262</v>
      </c>
      <c r="AB1748" s="175"/>
      <c r="AC1748" s="136"/>
      <c r="AD1748" s="137"/>
      <c r="AE1748" s="136"/>
      <c r="AF1748" s="126"/>
      <c r="AG1748" s="126"/>
    </row>
    <row r="1749" spans="1:33" s="52" customFormat="1" x14ac:dyDescent="0.25">
      <c r="A1749" s="515"/>
      <c r="B1749" s="512"/>
      <c r="C1749" s="518"/>
      <c r="D1749" s="518"/>
      <c r="E1749" s="521"/>
      <c r="F1749" s="132" t="s">
        <v>117</v>
      </c>
      <c r="G1749" s="79"/>
      <c r="H1749" s="79"/>
      <c r="I1749" s="79"/>
      <c r="J1749" s="79"/>
      <c r="K1749" s="79"/>
      <c r="L1749" s="79"/>
      <c r="M1749" s="79"/>
      <c r="N1749" s="79"/>
      <c r="O1749" s="79"/>
      <c r="P1749" s="79"/>
      <c r="Q1749" s="79">
        <v>33701</v>
      </c>
      <c r="R1749" s="79"/>
      <c r="S1749" s="79"/>
      <c r="T1749" s="79"/>
      <c r="U1749" s="79"/>
      <c r="V1749" s="79"/>
      <c r="W1749" s="79"/>
      <c r="X1749" s="79"/>
      <c r="Y1749" s="79"/>
      <c r="Z1749" s="79"/>
      <c r="AA1749" s="261">
        <v>33701</v>
      </c>
      <c r="AB1749" s="175"/>
      <c r="AC1749" s="136"/>
      <c r="AD1749" s="137"/>
      <c r="AE1749" s="136"/>
      <c r="AF1749" s="126"/>
      <c r="AG1749" s="126"/>
    </row>
    <row r="1750" spans="1:33" s="52" customFormat="1" x14ac:dyDescent="0.25">
      <c r="A1750" s="177"/>
      <c r="B1750" s="445"/>
      <c r="C1750" s="108"/>
      <c r="D1750" s="32"/>
      <c r="E1750" s="33"/>
      <c r="F1750" s="135" t="s">
        <v>118</v>
      </c>
      <c r="G1750" s="79"/>
      <c r="H1750" s="79"/>
      <c r="I1750" s="79"/>
      <c r="J1750" s="79"/>
      <c r="K1750" s="79"/>
      <c r="L1750" s="79"/>
      <c r="M1750" s="79"/>
      <c r="N1750" s="79"/>
      <c r="O1750" s="79"/>
      <c r="P1750" s="79"/>
      <c r="Q1750" s="79"/>
      <c r="R1750" s="79"/>
      <c r="S1750" s="79"/>
      <c r="T1750" s="79"/>
      <c r="U1750" s="79"/>
      <c r="V1750" s="79"/>
      <c r="W1750" s="79"/>
      <c r="X1750" s="79">
        <v>51285</v>
      </c>
      <c r="Y1750" s="79"/>
      <c r="Z1750" s="79"/>
      <c r="AA1750" s="261">
        <v>51285</v>
      </c>
      <c r="AB1750" s="175"/>
      <c r="AC1750" s="136"/>
      <c r="AD1750" s="137"/>
      <c r="AE1750" s="136"/>
      <c r="AF1750" s="126"/>
      <c r="AG1750" s="126"/>
    </row>
    <row r="1751" spans="1:33" s="52" customFormat="1" x14ac:dyDescent="0.25">
      <c r="A1751" s="177"/>
      <c r="B1751" s="445"/>
      <c r="C1751" s="108"/>
      <c r="D1751" s="32"/>
      <c r="E1751" s="33"/>
      <c r="F1751" s="135" t="s">
        <v>171</v>
      </c>
      <c r="G1751" s="79"/>
      <c r="H1751" s="79"/>
      <c r="I1751" s="79"/>
      <c r="J1751" s="79"/>
      <c r="K1751" s="79"/>
      <c r="L1751" s="79"/>
      <c r="M1751" s="79"/>
      <c r="N1751" s="79"/>
      <c r="O1751" s="79"/>
      <c r="P1751" s="79"/>
      <c r="Q1751" s="79"/>
      <c r="R1751" s="79"/>
      <c r="S1751" s="79"/>
      <c r="T1751" s="79"/>
      <c r="U1751" s="79"/>
      <c r="V1751" s="79"/>
      <c r="W1751" s="79"/>
      <c r="X1751" s="79"/>
      <c r="Y1751" s="79">
        <v>39562</v>
      </c>
      <c r="Z1751" s="79"/>
      <c r="AA1751" s="261">
        <v>39562</v>
      </c>
      <c r="AB1751" s="175"/>
      <c r="AC1751" s="136"/>
      <c r="AD1751" s="137"/>
      <c r="AE1751" s="136"/>
      <c r="AF1751" s="126"/>
      <c r="AG1751" s="126"/>
    </row>
    <row r="1752" spans="1:33" s="52" customFormat="1" x14ac:dyDescent="0.25">
      <c r="A1752" s="177"/>
      <c r="B1752" s="445"/>
      <c r="C1752" s="108"/>
      <c r="D1752" s="32"/>
      <c r="E1752" s="33"/>
      <c r="F1752" s="135" t="s">
        <v>131</v>
      </c>
      <c r="G1752" s="79"/>
      <c r="H1752" s="79"/>
      <c r="I1752" s="79"/>
      <c r="J1752" s="79"/>
      <c r="K1752" s="79"/>
      <c r="L1752" s="79"/>
      <c r="M1752" s="79"/>
      <c r="N1752" s="79"/>
      <c r="O1752" s="79"/>
      <c r="P1752" s="79"/>
      <c r="Q1752" s="79"/>
      <c r="R1752" s="79"/>
      <c r="S1752" s="79"/>
      <c r="T1752" s="79"/>
      <c r="U1752" s="79"/>
      <c r="V1752" s="79"/>
      <c r="W1752" s="79">
        <v>105500</v>
      </c>
      <c r="X1752" s="79"/>
      <c r="Y1752" s="79"/>
      <c r="Z1752" s="79"/>
      <c r="AA1752" s="261">
        <v>105500</v>
      </c>
      <c r="AB1752" s="175"/>
      <c r="AC1752" s="136"/>
      <c r="AD1752" s="137"/>
      <c r="AE1752" s="136"/>
      <c r="AF1752" s="126"/>
      <c r="AG1752" s="126"/>
    </row>
    <row r="1753" spans="1:33" s="52" customFormat="1" x14ac:dyDescent="0.25">
      <c r="A1753" s="177"/>
      <c r="B1753" s="445"/>
      <c r="C1753" s="108"/>
      <c r="D1753" s="32"/>
      <c r="E1753" s="33"/>
      <c r="F1753" s="135" t="s">
        <v>258</v>
      </c>
      <c r="G1753" s="79"/>
      <c r="H1753" s="79"/>
      <c r="I1753" s="79"/>
      <c r="J1753" s="79"/>
      <c r="K1753" s="79"/>
      <c r="L1753" s="79"/>
      <c r="M1753" s="79"/>
      <c r="N1753" s="79"/>
      <c r="O1753" s="79"/>
      <c r="P1753" s="79"/>
      <c r="Q1753" s="79"/>
      <c r="R1753" s="79"/>
      <c r="S1753" s="79"/>
      <c r="T1753" s="79"/>
      <c r="U1753" s="79"/>
      <c r="V1753" s="79"/>
      <c r="W1753" s="79"/>
      <c r="X1753" s="79">
        <v>21979</v>
      </c>
      <c r="Y1753" s="79"/>
      <c r="Z1753" s="79"/>
      <c r="AA1753" s="261">
        <v>21979</v>
      </c>
      <c r="AB1753" s="175"/>
      <c r="AC1753" s="136"/>
      <c r="AD1753" s="137"/>
      <c r="AE1753" s="136"/>
      <c r="AF1753" s="126"/>
      <c r="AG1753" s="126"/>
    </row>
    <row r="1754" spans="1:33" s="52" customFormat="1" x14ac:dyDescent="0.25">
      <c r="A1754" s="181"/>
      <c r="B1754" s="193" t="s">
        <v>16</v>
      </c>
      <c r="C1754" s="182"/>
      <c r="D1754" s="82"/>
      <c r="E1754" s="82"/>
      <c r="F1754" s="184"/>
      <c r="G1754" s="143"/>
      <c r="H1754" s="143"/>
      <c r="I1754" s="143"/>
      <c r="J1754" s="143"/>
      <c r="K1754" s="143"/>
      <c r="L1754" s="143"/>
      <c r="M1754" s="143"/>
      <c r="N1754" s="143"/>
      <c r="O1754" s="143"/>
      <c r="P1754" s="143"/>
      <c r="Q1754" s="143"/>
      <c r="R1754" s="143"/>
      <c r="S1754" s="143"/>
      <c r="T1754" s="143"/>
      <c r="U1754" s="143"/>
      <c r="V1754" s="143"/>
      <c r="W1754" s="143"/>
      <c r="X1754" s="143"/>
      <c r="Y1754" s="143"/>
      <c r="Z1754" s="143"/>
      <c r="AA1754" s="144">
        <f>SUM(AA1746:AA1753)</f>
        <v>1846243</v>
      </c>
      <c r="AB1754" s="145">
        <f>AA1754/E1746</f>
        <v>0.99999983209147003</v>
      </c>
      <c r="AC1754" s="136"/>
      <c r="AD1754" s="137"/>
      <c r="AE1754" s="136"/>
      <c r="AF1754" s="126"/>
      <c r="AG1754" s="126"/>
    </row>
    <row r="1755" spans="1:33" s="52" customFormat="1" x14ac:dyDescent="0.25">
      <c r="A1755" s="513">
        <v>199</v>
      </c>
      <c r="B1755" s="510" t="s">
        <v>667</v>
      </c>
      <c r="C1755" s="516" t="s">
        <v>663</v>
      </c>
      <c r="D1755" s="522" t="s">
        <v>1056</v>
      </c>
      <c r="E1755" s="519">
        <v>2231578.5099999998</v>
      </c>
      <c r="F1755" s="132" t="s">
        <v>258</v>
      </c>
      <c r="G1755" s="79"/>
      <c r="H1755" s="79"/>
      <c r="I1755" s="79"/>
      <c r="J1755" s="79">
        <v>1106680.28</v>
      </c>
      <c r="K1755" s="79"/>
      <c r="L1755" s="79"/>
      <c r="M1755" s="79"/>
      <c r="N1755" s="79"/>
      <c r="O1755" s="79"/>
      <c r="P1755" s="79"/>
      <c r="Q1755" s="79"/>
      <c r="R1755" s="79"/>
      <c r="S1755" s="79"/>
      <c r="T1755" s="79"/>
      <c r="U1755" s="79"/>
      <c r="V1755" s="79"/>
      <c r="W1755" s="79"/>
      <c r="X1755" s="79"/>
      <c r="Y1755" s="79"/>
      <c r="Z1755" s="79"/>
      <c r="AA1755" s="261">
        <v>1106680.28</v>
      </c>
      <c r="AB1755" s="175"/>
      <c r="AC1755" s="136">
        <v>11</v>
      </c>
      <c r="AD1755" s="137">
        <v>1104655</v>
      </c>
      <c r="AE1755" s="136"/>
      <c r="AF1755" s="126"/>
      <c r="AG1755" s="126"/>
    </row>
    <row r="1756" spans="1:33" s="52" customFormat="1" x14ac:dyDescent="0.25">
      <c r="A1756" s="514"/>
      <c r="B1756" s="511"/>
      <c r="C1756" s="517"/>
      <c r="D1756" s="517"/>
      <c r="E1756" s="520"/>
      <c r="F1756" s="132" t="s">
        <v>118</v>
      </c>
      <c r="G1756" s="79"/>
      <c r="H1756" s="79"/>
      <c r="I1756" s="79"/>
      <c r="J1756" s="79"/>
      <c r="K1756" s="79"/>
      <c r="L1756" s="79"/>
      <c r="M1756" s="79"/>
      <c r="N1756" s="79"/>
      <c r="O1756" s="79"/>
      <c r="P1756" s="79">
        <v>152561.82999999999</v>
      </c>
      <c r="Q1756" s="79"/>
      <c r="R1756" s="79"/>
      <c r="S1756" s="79"/>
      <c r="T1756" s="79"/>
      <c r="U1756" s="79"/>
      <c r="V1756" s="79"/>
      <c r="W1756" s="79"/>
      <c r="X1756" s="79"/>
      <c r="Y1756" s="79"/>
      <c r="Z1756" s="79"/>
      <c r="AA1756" s="261">
        <v>152561.82999999999</v>
      </c>
      <c r="AB1756" s="175"/>
      <c r="AC1756" s="136"/>
      <c r="AD1756" s="137"/>
      <c r="AE1756" s="136"/>
      <c r="AF1756" s="126"/>
      <c r="AG1756" s="126"/>
    </row>
    <row r="1757" spans="1:33" s="52" customFormat="1" x14ac:dyDescent="0.25">
      <c r="A1757" s="514"/>
      <c r="B1757" s="511"/>
      <c r="C1757" s="517"/>
      <c r="D1757" s="517"/>
      <c r="E1757" s="520"/>
      <c r="F1757" s="132" t="s">
        <v>116</v>
      </c>
      <c r="G1757" s="79"/>
      <c r="H1757" s="79"/>
      <c r="I1757" s="79"/>
      <c r="J1757" s="79"/>
      <c r="K1757" s="79"/>
      <c r="L1757" s="79"/>
      <c r="M1757" s="79"/>
      <c r="N1757" s="79"/>
      <c r="O1757" s="79"/>
      <c r="P1757" s="79">
        <v>200000</v>
      </c>
      <c r="Q1757" s="79"/>
      <c r="R1757" s="79"/>
      <c r="S1757" s="79"/>
      <c r="T1757" s="79"/>
      <c r="U1757" s="79"/>
      <c r="V1757" s="79"/>
      <c r="W1757" s="79"/>
      <c r="X1757" s="79"/>
      <c r="Y1757" s="79"/>
      <c r="Z1757" s="79"/>
      <c r="AA1757" s="261">
        <v>200000</v>
      </c>
      <c r="AB1757" s="175"/>
      <c r="AC1757" s="136">
        <v>1</v>
      </c>
      <c r="AD1757" s="137">
        <v>99640</v>
      </c>
      <c r="AE1757" s="136"/>
      <c r="AF1757" s="126"/>
      <c r="AG1757" s="126"/>
    </row>
    <row r="1758" spans="1:33" s="52" customFormat="1" x14ac:dyDescent="0.25">
      <c r="A1758" s="515"/>
      <c r="B1758" s="512"/>
      <c r="C1758" s="518"/>
      <c r="D1758" s="518"/>
      <c r="E1758" s="521"/>
      <c r="F1758" s="132" t="s">
        <v>113</v>
      </c>
      <c r="G1758" s="79"/>
      <c r="H1758" s="79"/>
      <c r="I1758" s="79"/>
      <c r="J1758" s="79"/>
      <c r="K1758" s="79"/>
      <c r="L1758" s="79"/>
      <c r="M1758" s="79"/>
      <c r="N1758" s="79"/>
      <c r="O1758" s="79"/>
      <c r="P1758" s="79">
        <v>510000</v>
      </c>
      <c r="Q1758" s="79"/>
      <c r="R1758" s="79"/>
      <c r="S1758" s="79"/>
      <c r="T1758" s="79"/>
      <c r="U1758" s="79"/>
      <c r="V1758" s="79"/>
      <c r="W1758" s="79"/>
      <c r="X1758" s="79"/>
      <c r="Y1758" s="79"/>
      <c r="Z1758" s="79"/>
      <c r="AA1758" s="261">
        <v>510000</v>
      </c>
      <c r="AB1758" s="175"/>
      <c r="AC1758" s="136"/>
      <c r="AD1758" s="137"/>
      <c r="AE1758" s="136"/>
      <c r="AF1758" s="126"/>
      <c r="AG1758" s="126"/>
    </row>
    <row r="1759" spans="1:33" s="52" customFormat="1" x14ac:dyDescent="0.25">
      <c r="A1759" s="177"/>
      <c r="B1759" s="105"/>
      <c r="C1759" s="80"/>
      <c r="D1759" s="32"/>
      <c r="E1759" s="33"/>
      <c r="F1759" s="135" t="s">
        <v>25</v>
      </c>
      <c r="G1759" s="79"/>
      <c r="H1759" s="79"/>
      <c r="I1759" s="79"/>
      <c r="J1759" s="79"/>
      <c r="K1759" s="79"/>
      <c r="L1759" s="79"/>
      <c r="M1759" s="79"/>
      <c r="N1759" s="79"/>
      <c r="O1759" s="79"/>
      <c r="P1759" s="79"/>
      <c r="Q1759" s="79"/>
      <c r="R1759" s="79"/>
      <c r="S1759" s="79">
        <v>120000</v>
      </c>
      <c r="T1759" s="79"/>
      <c r="U1759" s="79"/>
      <c r="V1759" s="79"/>
      <c r="W1759" s="79"/>
      <c r="X1759" s="79"/>
      <c r="Y1759" s="79"/>
      <c r="Z1759" s="79"/>
      <c r="AA1759" s="261">
        <v>120000</v>
      </c>
      <c r="AB1759" s="175"/>
      <c r="AC1759" s="136"/>
      <c r="AD1759" s="137"/>
      <c r="AE1759" s="136"/>
      <c r="AF1759" s="126"/>
      <c r="AG1759" s="126"/>
    </row>
    <row r="1760" spans="1:33" s="52" customFormat="1" x14ac:dyDescent="0.25">
      <c r="A1760" s="177"/>
      <c r="B1760" s="105"/>
      <c r="C1760" s="80"/>
      <c r="D1760" s="32"/>
      <c r="E1760" s="33"/>
      <c r="F1760" s="135" t="s">
        <v>218</v>
      </c>
      <c r="G1760" s="79"/>
      <c r="H1760" s="79"/>
      <c r="I1760" s="79"/>
      <c r="J1760" s="79"/>
      <c r="K1760" s="79"/>
      <c r="L1760" s="79"/>
      <c r="M1760" s="79"/>
      <c r="N1760" s="79"/>
      <c r="O1760" s="79"/>
      <c r="P1760" s="79"/>
      <c r="Q1760" s="79"/>
      <c r="R1760" s="79"/>
      <c r="S1760" s="79"/>
      <c r="T1760" s="79"/>
      <c r="U1760" s="79"/>
      <c r="V1760" s="79">
        <v>22336.400000000001</v>
      </c>
      <c r="W1760" s="79"/>
      <c r="X1760" s="79"/>
      <c r="Y1760" s="79"/>
      <c r="Z1760" s="79"/>
      <c r="AA1760" s="261">
        <v>22336.400000000001</v>
      </c>
      <c r="AB1760" s="175"/>
      <c r="AC1760" s="136"/>
      <c r="AD1760" s="137"/>
      <c r="AE1760" s="136"/>
      <c r="AF1760" s="126"/>
      <c r="AG1760" s="126"/>
    </row>
    <row r="1761" spans="1:33" s="52" customFormat="1" x14ac:dyDescent="0.25">
      <c r="A1761" s="177"/>
      <c r="B1761" s="105"/>
      <c r="C1761" s="80"/>
      <c r="D1761" s="32"/>
      <c r="E1761" s="33"/>
      <c r="F1761" s="135" t="s">
        <v>76</v>
      </c>
      <c r="G1761" s="79"/>
      <c r="H1761" s="79"/>
      <c r="I1761" s="79"/>
      <c r="J1761" s="79"/>
      <c r="K1761" s="79"/>
      <c r="L1761" s="79"/>
      <c r="M1761" s="79"/>
      <c r="N1761" s="79"/>
      <c r="O1761" s="79"/>
      <c r="P1761" s="79"/>
      <c r="Q1761" s="79"/>
      <c r="R1761" s="79"/>
      <c r="S1761" s="79"/>
      <c r="T1761" s="79"/>
      <c r="U1761" s="79"/>
      <c r="V1761" s="79">
        <v>20000</v>
      </c>
      <c r="W1761" s="79"/>
      <c r="X1761" s="79"/>
      <c r="Y1761" s="79"/>
      <c r="Z1761" s="79"/>
      <c r="AA1761" s="261">
        <v>20000</v>
      </c>
      <c r="AB1761" s="175"/>
      <c r="AC1761" s="136"/>
      <c r="AD1761" s="137"/>
      <c r="AE1761" s="136"/>
      <c r="AF1761" s="126"/>
      <c r="AG1761" s="126"/>
    </row>
    <row r="1762" spans="1:33" s="52" customFormat="1" x14ac:dyDescent="0.25">
      <c r="A1762" s="177"/>
      <c r="B1762" s="105"/>
      <c r="C1762" s="80"/>
      <c r="D1762" s="32"/>
      <c r="E1762" s="33"/>
      <c r="F1762" s="135" t="s">
        <v>53</v>
      </c>
      <c r="G1762" s="79"/>
      <c r="H1762" s="79"/>
      <c r="I1762" s="79"/>
      <c r="J1762" s="79"/>
      <c r="K1762" s="79"/>
      <c r="L1762" s="79"/>
      <c r="M1762" s="79"/>
      <c r="N1762" s="79"/>
      <c r="O1762" s="79"/>
      <c r="P1762" s="79"/>
      <c r="Q1762" s="79"/>
      <c r="R1762" s="79"/>
      <c r="S1762" s="79"/>
      <c r="T1762" s="79"/>
      <c r="U1762" s="79"/>
      <c r="V1762" s="79">
        <v>100000</v>
      </c>
      <c r="W1762" s="79"/>
      <c r="X1762" s="79"/>
      <c r="Y1762" s="79"/>
      <c r="Z1762" s="79"/>
      <c r="AA1762" s="261">
        <v>100000</v>
      </c>
      <c r="AB1762" s="175"/>
      <c r="AC1762" s="136"/>
      <c r="AD1762" s="137"/>
      <c r="AE1762" s="136"/>
      <c r="AF1762" s="126"/>
      <c r="AG1762" s="126"/>
    </row>
    <row r="1763" spans="1:33" s="52" customFormat="1" x14ac:dyDescent="0.25">
      <c r="A1763" s="181"/>
      <c r="B1763" s="182" t="s">
        <v>16</v>
      </c>
      <c r="C1763" s="183"/>
      <c r="D1763" s="82"/>
      <c r="E1763" s="82"/>
      <c r="F1763" s="184"/>
      <c r="G1763" s="143"/>
      <c r="H1763" s="143"/>
      <c r="I1763" s="143"/>
      <c r="J1763" s="143"/>
      <c r="K1763" s="143"/>
      <c r="L1763" s="143"/>
      <c r="M1763" s="143"/>
      <c r="N1763" s="143"/>
      <c r="O1763" s="143"/>
      <c r="P1763" s="143"/>
      <c r="Q1763" s="143"/>
      <c r="R1763" s="143"/>
      <c r="S1763" s="143"/>
      <c r="T1763" s="143"/>
      <c r="U1763" s="143"/>
      <c r="V1763" s="143"/>
      <c r="W1763" s="143"/>
      <c r="X1763" s="143"/>
      <c r="Y1763" s="143"/>
      <c r="Z1763" s="143"/>
      <c r="AA1763" s="144">
        <f>SUM(AA1755:AA1762)</f>
        <v>2231578.5100000002</v>
      </c>
      <c r="AB1763" s="145">
        <f>AA1763/E1755</f>
        <v>1.0000000000000002</v>
      </c>
      <c r="AC1763" s="136"/>
      <c r="AD1763" s="137"/>
      <c r="AE1763" s="136"/>
      <c r="AF1763" s="126"/>
      <c r="AG1763" s="126"/>
    </row>
    <row r="1764" spans="1:33" s="52" customFormat="1" x14ac:dyDescent="0.25">
      <c r="A1764" s="513">
        <v>200</v>
      </c>
      <c r="B1764" s="510" t="s">
        <v>673</v>
      </c>
      <c r="C1764" s="516" t="s">
        <v>674</v>
      </c>
      <c r="D1764" s="522" t="s">
        <v>1057</v>
      </c>
      <c r="E1764" s="519">
        <v>2835012.2800000003</v>
      </c>
      <c r="F1764" s="132" t="s">
        <v>668</v>
      </c>
      <c r="G1764" s="79"/>
      <c r="H1764" s="79"/>
      <c r="I1764" s="79">
        <v>300000</v>
      </c>
      <c r="J1764" s="79"/>
      <c r="K1764" s="79"/>
      <c r="L1764" s="79"/>
      <c r="M1764" s="79"/>
      <c r="N1764" s="79"/>
      <c r="O1764" s="79"/>
      <c r="P1764" s="79"/>
      <c r="Q1764" s="79"/>
      <c r="R1764" s="79"/>
      <c r="S1764" s="79"/>
      <c r="T1764" s="79"/>
      <c r="U1764" s="79"/>
      <c r="V1764" s="79"/>
      <c r="W1764" s="79"/>
      <c r="X1764" s="79"/>
      <c r="Y1764" s="79"/>
      <c r="Z1764" s="79"/>
      <c r="AA1764" s="261">
        <v>300000</v>
      </c>
      <c r="AB1764" s="175"/>
      <c r="AC1764" s="136">
        <v>2</v>
      </c>
      <c r="AD1764" s="137">
        <v>299901</v>
      </c>
      <c r="AE1764" s="136"/>
      <c r="AF1764" s="126"/>
      <c r="AG1764" s="126"/>
    </row>
    <row r="1765" spans="1:33" s="52" customFormat="1" x14ac:dyDescent="0.25">
      <c r="A1765" s="514"/>
      <c r="B1765" s="511"/>
      <c r="C1765" s="517"/>
      <c r="D1765" s="577"/>
      <c r="E1765" s="520"/>
      <c r="F1765" s="132" t="s">
        <v>669</v>
      </c>
      <c r="G1765" s="79"/>
      <c r="H1765" s="79"/>
      <c r="I1765" s="79">
        <v>650000</v>
      </c>
      <c r="J1765" s="79"/>
      <c r="K1765" s="79"/>
      <c r="L1765" s="79"/>
      <c r="M1765" s="79"/>
      <c r="N1765" s="79"/>
      <c r="O1765" s="79"/>
      <c r="P1765" s="79"/>
      <c r="Q1765" s="79"/>
      <c r="R1765" s="79"/>
      <c r="S1765" s="79"/>
      <c r="T1765" s="79"/>
      <c r="U1765" s="79"/>
      <c r="V1765" s="79"/>
      <c r="W1765" s="79"/>
      <c r="X1765" s="79"/>
      <c r="Y1765" s="79"/>
      <c r="Z1765" s="79"/>
      <c r="AA1765" s="261">
        <v>650000</v>
      </c>
      <c r="AB1765" s="175"/>
      <c r="AC1765" s="136">
        <v>5</v>
      </c>
      <c r="AD1765" s="137">
        <v>645782</v>
      </c>
      <c r="AE1765" s="136"/>
      <c r="AF1765" s="126"/>
      <c r="AG1765" s="126"/>
    </row>
    <row r="1766" spans="1:33" s="52" customFormat="1" x14ac:dyDescent="0.25">
      <c r="A1766" s="514"/>
      <c r="B1766" s="511"/>
      <c r="C1766" s="517"/>
      <c r="D1766" s="577"/>
      <c r="E1766" s="520"/>
      <c r="F1766" s="132" t="s">
        <v>670</v>
      </c>
      <c r="G1766" s="79"/>
      <c r="H1766" s="79"/>
      <c r="I1766" s="79">
        <v>700000</v>
      </c>
      <c r="J1766" s="79"/>
      <c r="K1766" s="79"/>
      <c r="L1766" s="79"/>
      <c r="M1766" s="79"/>
      <c r="N1766" s="79"/>
      <c r="O1766" s="79"/>
      <c r="P1766" s="79"/>
      <c r="Q1766" s="79"/>
      <c r="R1766" s="79"/>
      <c r="S1766" s="79"/>
      <c r="T1766" s="79"/>
      <c r="U1766" s="79"/>
      <c r="V1766" s="79"/>
      <c r="W1766" s="79">
        <v>570102</v>
      </c>
      <c r="X1766" s="79"/>
      <c r="Y1766" s="79"/>
      <c r="Z1766" s="79"/>
      <c r="AA1766" s="261">
        <v>700000</v>
      </c>
      <c r="AB1766" s="175"/>
      <c r="AC1766" s="136">
        <v>1</v>
      </c>
      <c r="AD1766" s="137">
        <v>129898</v>
      </c>
      <c r="AE1766" s="136"/>
      <c r="AF1766" s="126"/>
      <c r="AG1766" s="126"/>
    </row>
    <row r="1767" spans="1:33" s="52" customFormat="1" x14ac:dyDescent="0.25">
      <c r="A1767" s="514"/>
      <c r="B1767" s="511"/>
      <c r="C1767" s="517"/>
      <c r="D1767" s="577"/>
      <c r="E1767" s="520"/>
      <c r="F1767" s="132" t="s">
        <v>671</v>
      </c>
      <c r="G1767" s="79"/>
      <c r="H1767" s="79"/>
      <c r="I1767" s="79"/>
      <c r="J1767" s="79"/>
      <c r="K1767" s="79"/>
      <c r="L1767" s="79"/>
      <c r="M1767" s="79"/>
      <c r="N1767" s="79"/>
      <c r="O1767" s="79"/>
      <c r="P1767" s="79"/>
      <c r="Q1767" s="79"/>
      <c r="R1767" s="79"/>
      <c r="S1767" s="79"/>
      <c r="T1767" s="79"/>
      <c r="U1767" s="79"/>
      <c r="V1767" s="79"/>
      <c r="W1767" s="79">
        <v>91520</v>
      </c>
      <c r="X1767" s="79"/>
      <c r="Y1767" s="79"/>
      <c r="Z1767" s="79"/>
      <c r="AA1767" s="261">
        <v>91520</v>
      </c>
      <c r="AB1767" s="175"/>
      <c r="AC1767" s="136"/>
      <c r="AD1767" s="137"/>
      <c r="AE1767" s="136"/>
      <c r="AF1767" s="126"/>
      <c r="AG1767" s="126"/>
    </row>
    <row r="1768" spans="1:33" s="52" customFormat="1" x14ac:dyDescent="0.25">
      <c r="A1768" s="514"/>
      <c r="B1768" s="511"/>
      <c r="C1768" s="517"/>
      <c r="D1768" s="577"/>
      <c r="E1768" s="520"/>
      <c r="F1768" s="132" t="s">
        <v>672</v>
      </c>
      <c r="G1768" s="79"/>
      <c r="H1768" s="79"/>
      <c r="I1768" s="79"/>
      <c r="J1768" s="79"/>
      <c r="K1768" s="79"/>
      <c r="L1768" s="79"/>
      <c r="M1768" s="79"/>
      <c r="N1768" s="79"/>
      <c r="O1768" s="79"/>
      <c r="P1768" s="79"/>
      <c r="Q1768" s="79"/>
      <c r="R1768" s="79">
        <v>371149</v>
      </c>
      <c r="S1768" s="79"/>
      <c r="T1768" s="79"/>
      <c r="U1768" s="79"/>
      <c r="V1768" s="79"/>
      <c r="W1768" s="79"/>
      <c r="X1768" s="79"/>
      <c r="Y1768" s="79"/>
      <c r="Z1768" s="79"/>
      <c r="AA1768" s="261">
        <v>371149</v>
      </c>
      <c r="AB1768" s="175"/>
      <c r="AC1768" s="136"/>
      <c r="AD1768" s="137"/>
      <c r="AE1768" s="136"/>
      <c r="AF1768" s="126"/>
      <c r="AG1768" s="126"/>
    </row>
    <row r="1769" spans="1:33" s="52" customFormat="1" x14ac:dyDescent="0.25">
      <c r="A1769" s="514"/>
      <c r="B1769" s="511"/>
      <c r="C1769" s="517"/>
      <c r="D1769" s="577"/>
      <c r="E1769" s="520"/>
      <c r="F1769" s="132" t="s">
        <v>675</v>
      </c>
      <c r="G1769" s="79"/>
      <c r="H1769" s="79"/>
      <c r="I1769" s="79">
        <v>125000</v>
      </c>
      <c r="J1769" s="79"/>
      <c r="K1769" s="79"/>
      <c r="L1769" s="79"/>
      <c r="M1769" s="79"/>
      <c r="N1769" s="79"/>
      <c r="O1769" s="79"/>
      <c r="P1769" s="79"/>
      <c r="Q1769" s="79"/>
      <c r="R1769" s="79"/>
      <c r="S1769" s="79"/>
      <c r="T1769" s="79"/>
      <c r="U1769" s="79"/>
      <c r="V1769" s="79"/>
      <c r="W1769" s="79">
        <v>125000</v>
      </c>
      <c r="X1769" s="79"/>
      <c r="Y1769" s="79"/>
      <c r="Z1769" s="79"/>
      <c r="AA1769" s="261">
        <v>125000</v>
      </c>
      <c r="AB1769" s="175"/>
      <c r="AC1769" s="136">
        <v>1</v>
      </c>
      <c r="AD1769" s="137">
        <v>99980</v>
      </c>
      <c r="AE1769" s="136" t="s">
        <v>1438</v>
      </c>
      <c r="AF1769" s="126"/>
      <c r="AG1769" s="126"/>
    </row>
    <row r="1770" spans="1:33" s="52" customFormat="1" x14ac:dyDescent="0.25">
      <c r="A1770" s="514"/>
      <c r="B1770" s="511"/>
      <c r="C1770" s="517"/>
      <c r="D1770" s="577"/>
      <c r="E1770" s="520"/>
      <c r="F1770" s="132" t="s">
        <v>676</v>
      </c>
      <c r="G1770" s="79"/>
      <c r="H1770" s="79"/>
      <c r="I1770" s="79"/>
      <c r="J1770" s="79"/>
      <c r="K1770" s="79"/>
      <c r="L1770" s="79"/>
      <c r="M1770" s="79"/>
      <c r="N1770" s="79"/>
      <c r="O1770" s="79"/>
      <c r="P1770" s="79"/>
      <c r="Q1770" s="79"/>
      <c r="R1770" s="79">
        <v>41371.97</v>
      </c>
      <c r="S1770" s="79"/>
      <c r="T1770" s="79"/>
      <c r="U1770" s="79"/>
      <c r="V1770" s="79"/>
      <c r="W1770" s="79"/>
      <c r="X1770" s="79"/>
      <c r="Y1770" s="79"/>
      <c r="Z1770" s="79"/>
      <c r="AA1770" s="261">
        <v>41371.97</v>
      </c>
      <c r="AB1770" s="175"/>
      <c r="AC1770" s="136"/>
      <c r="AD1770" s="137"/>
      <c r="AE1770" s="136"/>
      <c r="AF1770" s="126"/>
      <c r="AG1770" s="126"/>
    </row>
    <row r="1771" spans="1:33" s="52" customFormat="1" x14ac:dyDescent="0.25">
      <c r="A1771" s="514"/>
      <c r="B1771" s="511"/>
      <c r="C1771" s="517"/>
      <c r="D1771" s="577"/>
      <c r="E1771" s="520"/>
      <c r="F1771" s="132" t="s">
        <v>677</v>
      </c>
      <c r="G1771" s="79"/>
      <c r="H1771" s="79"/>
      <c r="I1771" s="79">
        <v>100000</v>
      </c>
      <c r="J1771" s="79"/>
      <c r="K1771" s="79"/>
      <c r="L1771" s="79"/>
      <c r="M1771" s="79"/>
      <c r="N1771" s="79"/>
      <c r="O1771" s="79"/>
      <c r="P1771" s="79"/>
      <c r="Q1771" s="79"/>
      <c r="R1771" s="79">
        <v>100000</v>
      </c>
      <c r="S1771" s="79"/>
      <c r="T1771" s="79"/>
      <c r="U1771" s="79"/>
      <c r="V1771" s="79"/>
      <c r="W1771" s="79"/>
      <c r="X1771" s="79"/>
      <c r="Y1771" s="79"/>
      <c r="Z1771" s="79"/>
      <c r="AA1771" s="261">
        <v>100000</v>
      </c>
      <c r="AB1771" s="175"/>
      <c r="AC1771" s="136"/>
      <c r="AD1771" s="137"/>
      <c r="AE1771" s="136" t="s">
        <v>1270</v>
      </c>
      <c r="AF1771" s="126"/>
      <c r="AG1771" s="126"/>
    </row>
    <row r="1772" spans="1:33" s="52" customFormat="1" x14ac:dyDescent="0.25">
      <c r="A1772" s="514"/>
      <c r="B1772" s="511"/>
      <c r="C1772" s="517"/>
      <c r="D1772" s="577"/>
      <c r="E1772" s="520"/>
      <c r="F1772" s="132" t="s">
        <v>678</v>
      </c>
      <c r="G1772" s="79"/>
      <c r="H1772" s="79"/>
      <c r="I1772" s="79">
        <v>61892.13</v>
      </c>
      <c r="J1772" s="79"/>
      <c r="K1772" s="79"/>
      <c r="L1772" s="79"/>
      <c r="M1772" s="79"/>
      <c r="N1772" s="79"/>
      <c r="O1772" s="79"/>
      <c r="P1772" s="79"/>
      <c r="Q1772" s="79"/>
      <c r="R1772" s="79"/>
      <c r="S1772" s="79"/>
      <c r="T1772" s="79"/>
      <c r="U1772" s="79"/>
      <c r="V1772" s="79"/>
      <c r="W1772" s="79">
        <v>61892</v>
      </c>
      <c r="X1772" s="79"/>
      <c r="Y1772" s="79"/>
      <c r="Z1772" s="79"/>
      <c r="AA1772" s="261">
        <v>61892.13</v>
      </c>
      <c r="AB1772" s="175"/>
      <c r="AC1772" s="136">
        <v>1</v>
      </c>
      <c r="AD1772" s="137">
        <v>44817.599999999999</v>
      </c>
      <c r="AE1772" s="136" t="s">
        <v>1438</v>
      </c>
      <c r="AF1772" s="126"/>
      <c r="AG1772" s="126"/>
    </row>
    <row r="1773" spans="1:33" s="52" customFormat="1" x14ac:dyDescent="0.25">
      <c r="A1773" s="514"/>
      <c r="B1773" s="511"/>
      <c r="C1773" s="517"/>
      <c r="D1773" s="577"/>
      <c r="E1773" s="520"/>
      <c r="F1773" s="132" t="s">
        <v>679</v>
      </c>
      <c r="G1773" s="79"/>
      <c r="H1773" s="79"/>
      <c r="I1773" s="79"/>
      <c r="J1773" s="79"/>
      <c r="K1773" s="79"/>
      <c r="L1773" s="79"/>
      <c r="M1773" s="79"/>
      <c r="N1773" s="79"/>
      <c r="O1773" s="79"/>
      <c r="P1773" s="79"/>
      <c r="Q1773" s="79"/>
      <c r="R1773" s="79">
        <v>175000</v>
      </c>
      <c r="S1773" s="79"/>
      <c r="T1773" s="79"/>
      <c r="U1773" s="79"/>
      <c r="V1773" s="79"/>
      <c r="W1773" s="79"/>
      <c r="X1773" s="79"/>
      <c r="Y1773" s="79"/>
      <c r="Z1773" s="79"/>
      <c r="AA1773" s="261">
        <v>175000</v>
      </c>
      <c r="AB1773" s="175"/>
      <c r="AC1773" s="136"/>
      <c r="AD1773" s="137"/>
      <c r="AE1773" s="136"/>
      <c r="AF1773" s="126"/>
      <c r="AG1773" s="126"/>
    </row>
    <row r="1774" spans="1:33" s="52" customFormat="1" x14ac:dyDescent="0.25">
      <c r="A1774" s="515"/>
      <c r="B1774" s="512"/>
      <c r="C1774" s="518"/>
      <c r="D1774" s="578"/>
      <c r="E1774" s="521"/>
      <c r="F1774" s="132" t="s">
        <v>680</v>
      </c>
      <c r="G1774" s="79"/>
      <c r="H1774" s="79"/>
      <c r="I1774" s="79">
        <v>219079.18</v>
      </c>
      <c r="J1774" s="79"/>
      <c r="K1774" s="79"/>
      <c r="L1774" s="79"/>
      <c r="M1774" s="79"/>
      <c r="N1774" s="79"/>
      <c r="O1774" s="79"/>
      <c r="P1774" s="79"/>
      <c r="Q1774" s="79"/>
      <c r="R1774" s="79"/>
      <c r="S1774" s="79"/>
      <c r="T1774" s="79"/>
      <c r="U1774" s="79"/>
      <c r="V1774" s="79"/>
      <c r="W1774" s="79"/>
      <c r="X1774" s="79"/>
      <c r="Y1774" s="79"/>
      <c r="Z1774" s="79"/>
      <c r="AA1774" s="261">
        <v>219079.18</v>
      </c>
      <c r="AB1774" s="175"/>
      <c r="AC1774" s="136">
        <v>1</v>
      </c>
      <c r="AD1774" s="137">
        <v>195812</v>
      </c>
      <c r="AE1774" s="136"/>
      <c r="AF1774" s="126"/>
      <c r="AG1774" s="126"/>
    </row>
    <row r="1775" spans="1:33" s="52" customFormat="1" x14ac:dyDescent="0.25">
      <c r="A1775" s="181"/>
      <c r="B1775" s="182" t="s">
        <v>16</v>
      </c>
      <c r="C1775" s="183"/>
      <c r="D1775" s="82"/>
      <c r="E1775" s="82"/>
      <c r="F1775" s="184"/>
      <c r="G1775" s="143"/>
      <c r="H1775" s="143"/>
      <c r="I1775" s="143"/>
      <c r="J1775" s="143"/>
      <c r="K1775" s="143"/>
      <c r="L1775" s="143"/>
      <c r="M1775" s="143"/>
      <c r="N1775" s="143"/>
      <c r="O1775" s="143"/>
      <c r="P1775" s="143"/>
      <c r="Q1775" s="143"/>
      <c r="R1775" s="143"/>
      <c r="S1775" s="143"/>
      <c r="T1775" s="143"/>
      <c r="U1775" s="143"/>
      <c r="V1775" s="143"/>
      <c r="W1775" s="143"/>
      <c r="X1775" s="143"/>
      <c r="Y1775" s="143"/>
      <c r="Z1775" s="143"/>
      <c r="AA1775" s="144">
        <f>SUM(AA1764:AA1774)</f>
        <v>2835012.2800000003</v>
      </c>
      <c r="AB1775" s="145">
        <f>AA1775/E1764</f>
        <v>1</v>
      </c>
      <c r="AC1775" s="136"/>
      <c r="AD1775" s="137"/>
      <c r="AE1775" s="136"/>
      <c r="AF1775" s="126"/>
      <c r="AG1775" s="126"/>
    </row>
    <row r="1776" spans="1:33" s="52" customFormat="1" x14ac:dyDescent="0.25">
      <c r="A1776" s="513">
        <v>201</v>
      </c>
      <c r="B1776" s="510" t="s">
        <v>682</v>
      </c>
      <c r="C1776" s="516" t="s">
        <v>663</v>
      </c>
      <c r="D1776" s="522" t="s">
        <v>1058</v>
      </c>
      <c r="E1776" s="519">
        <v>1914039.81</v>
      </c>
      <c r="F1776" s="132" t="s">
        <v>118</v>
      </c>
      <c r="G1776" s="79"/>
      <c r="H1776" s="79"/>
      <c r="I1776" s="79"/>
      <c r="J1776" s="79"/>
      <c r="K1776" s="79"/>
      <c r="L1776" s="79">
        <v>838129</v>
      </c>
      <c r="M1776" s="79"/>
      <c r="N1776" s="79"/>
      <c r="O1776" s="79"/>
      <c r="P1776" s="79"/>
      <c r="Q1776" s="79"/>
      <c r="R1776" s="79">
        <v>479490</v>
      </c>
      <c r="S1776" s="79"/>
      <c r="T1776" s="79"/>
      <c r="U1776" s="79"/>
      <c r="V1776" s="79"/>
      <c r="W1776" s="79"/>
      <c r="X1776" s="79"/>
      <c r="Y1776" s="79"/>
      <c r="Z1776" s="79"/>
      <c r="AA1776" s="261">
        <v>838129</v>
      </c>
      <c r="AB1776" s="175"/>
      <c r="AC1776" s="136">
        <v>4</v>
      </c>
      <c r="AD1776" s="137">
        <v>358639</v>
      </c>
      <c r="AE1776" s="136"/>
      <c r="AF1776" s="126"/>
      <c r="AG1776" s="126"/>
    </row>
    <row r="1777" spans="1:33" s="52" customFormat="1" x14ac:dyDescent="0.25">
      <c r="A1777" s="514"/>
      <c r="B1777" s="511"/>
      <c r="C1777" s="517"/>
      <c r="D1777" s="630"/>
      <c r="E1777" s="520"/>
      <c r="F1777" s="132" t="s">
        <v>116</v>
      </c>
      <c r="G1777" s="79"/>
      <c r="H1777" s="79"/>
      <c r="I1777" s="79"/>
      <c r="J1777" s="79"/>
      <c r="K1777" s="79"/>
      <c r="L1777" s="79">
        <v>841718.85</v>
      </c>
      <c r="M1777" s="79"/>
      <c r="N1777" s="79"/>
      <c r="O1777" s="79"/>
      <c r="P1777" s="79"/>
      <c r="Q1777" s="79"/>
      <c r="R1777" s="79">
        <v>601559.85</v>
      </c>
      <c r="S1777" s="79"/>
      <c r="T1777" s="79"/>
      <c r="U1777" s="79"/>
      <c r="V1777" s="79"/>
      <c r="W1777" s="79"/>
      <c r="X1777" s="79"/>
      <c r="Y1777" s="79"/>
      <c r="Z1777" s="79"/>
      <c r="AA1777" s="261">
        <v>841718.85</v>
      </c>
      <c r="AB1777" s="175"/>
      <c r="AC1777" s="136">
        <v>4</v>
      </c>
      <c r="AD1777" s="137">
        <v>240159</v>
      </c>
      <c r="AE1777" s="136"/>
      <c r="AF1777" s="126"/>
      <c r="AG1777" s="126"/>
    </row>
    <row r="1778" spans="1:33" s="52" customFormat="1" x14ac:dyDescent="0.25">
      <c r="A1778" s="514"/>
      <c r="B1778" s="511"/>
      <c r="C1778" s="517"/>
      <c r="D1778" s="630"/>
      <c r="E1778" s="520"/>
      <c r="F1778" s="132" t="s">
        <v>171</v>
      </c>
      <c r="G1778" s="79"/>
      <c r="H1778" s="79"/>
      <c r="I1778" s="79"/>
      <c r="J1778" s="79"/>
      <c r="K1778" s="79"/>
      <c r="L1778" s="79">
        <v>30000</v>
      </c>
      <c r="M1778" s="79"/>
      <c r="N1778" s="79"/>
      <c r="O1778" s="79"/>
      <c r="P1778" s="79"/>
      <c r="Q1778" s="79"/>
      <c r="R1778" s="79">
        <v>30000</v>
      </c>
      <c r="S1778" s="79"/>
      <c r="T1778" s="79"/>
      <c r="U1778" s="79"/>
      <c r="V1778" s="79"/>
      <c r="W1778" s="79"/>
      <c r="X1778" s="79"/>
      <c r="Y1778" s="79"/>
      <c r="Z1778" s="79"/>
      <c r="AA1778" s="261">
        <v>30000</v>
      </c>
      <c r="AB1778" s="175"/>
      <c r="AC1778" s="136"/>
      <c r="AD1778" s="137"/>
      <c r="AE1778" s="136"/>
      <c r="AF1778" s="126"/>
      <c r="AG1778" s="126"/>
    </row>
    <row r="1779" spans="1:33" s="52" customFormat="1" x14ac:dyDescent="0.25">
      <c r="A1779" s="514"/>
      <c r="B1779" s="511"/>
      <c r="C1779" s="517"/>
      <c r="D1779" s="630"/>
      <c r="E1779" s="520"/>
      <c r="F1779" s="132" t="s">
        <v>681</v>
      </c>
      <c r="G1779" s="79"/>
      <c r="H1779" s="79"/>
      <c r="I1779" s="79"/>
      <c r="J1779" s="79"/>
      <c r="K1779" s="79"/>
      <c r="L1779" s="79">
        <v>10000</v>
      </c>
      <c r="M1779" s="79"/>
      <c r="N1779" s="79"/>
      <c r="O1779" s="79"/>
      <c r="P1779" s="79"/>
      <c r="Q1779" s="79"/>
      <c r="R1779" s="79"/>
      <c r="S1779" s="79"/>
      <c r="T1779" s="79"/>
      <c r="U1779" s="79"/>
      <c r="V1779" s="79"/>
      <c r="W1779" s="79"/>
      <c r="X1779" s="79"/>
      <c r="Y1779" s="79"/>
      <c r="Z1779" s="79"/>
      <c r="AA1779" s="261">
        <v>10000</v>
      </c>
      <c r="AB1779" s="175"/>
      <c r="AC1779" s="136">
        <v>1</v>
      </c>
      <c r="AD1779" s="137">
        <v>9903.2900000000009</v>
      </c>
      <c r="AE1779" s="136"/>
      <c r="AF1779" s="126"/>
      <c r="AG1779" s="126"/>
    </row>
    <row r="1780" spans="1:33" s="52" customFormat="1" x14ac:dyDescent="0.25">
      <c r="A1780" s="514"/>
      <c r="B1780" s="511"/>
      <c r="C1780" s="517"/>
      <c r="D1780" s="630"/>
      <c r="E1780" s="520"/>
      <c r="F1780" s="132" t="s">
        <v>115</v>
      </c>
      <c r="G1780" s="79"/>
      <c r="H1780" s="79"/>
      <c r="I1780" s="79"/>
      <c r="J1780" s="79"/>
      <c r="K1780" s="79"/>
      <c r="L1780" s="79">
        <v>13969</v>
      </c>
      <c r="M1780" s="79"/>
      <c r="N1780" s="79"/>
      <c r="O1780" s="79"/>
      <c r="P1780" s="79"/>
      <c r="Q1780" s="79"/>
      <c r="R1780" s="79">
        <v>13969</v>
      </c>
      <c r="S1780" s="79"/>
      <c r="T1780" s="79"/>
      <c r="U1780" s="79"/>
      <c r="V1780" s="79"/>
      <c r="W1780" s="79"/>
      <c r="X1780" s="79"/>
      <c r="Y1780" s="79"/>
      <c r="Z1780" s="79"/>
      <c r="AA1780" s="261">
        <v>13969</v>
      </c>
      <c r="AB1780" s="175"/>
      <c r="AC1780" s="136"/>
      <c r="AD1780" s="137"/>
      <c r="AE1780" s="136"/>
      <c r="AF1780" s="126"/>
      <c r="AG1780" s="126"/>
    </row>
    <row r="1781" spans="1:33" s="52" customFormat="1" x14ac:dyDescent="0.25">
      <c r="A1781" s="514"/>
      <c r="B1781" s="511"/>
      <c r="C1781" s="517"/>
      <c r="D1781" s="630"/>
      <c r="E1781" s="520"/>
      <c r="F1781" s="132" t="s">
        <v>131</v>
      </c>
      <c r="G1781" s="79"/>
      <c r="H1781" s="79"/>
      <c r="I1781" s="79"/>
      <c r="J1781" s="79"/>
      <c r="K1781" s="79"/>
      <c r="L1781" s="79">
        <v>100000</v>
      </c>
      <c r="M1781" s="79"/>
      <c r="N1781" s="79"/>
      <c r="O1781" s="79"/>
      <c r="P1781" s="79"/>
      <c r="Q1781" s="79"/>
      <c r="R1781" s="79">
        <v>100000</v>
      </c>
      <c r="S1781" s="79"/>
      <c r="T1781" s="79"/>
      <c r="U1781" s="79"/>
      <c r="V1781" s="79"/>
      <c r="W1781" s="79"/>
      <c r="X1781" s="79"/>
      <c r="Y1781" s="79"/>
      <c r="Z1781" s="79"/>
      <c r="AA1781" s="261">
        <v>100000</v>
      </c>
      <c r="AB1781" s="175"/>
      <c r="AC1781" s="136"/>
      <c r="AD1781" s="137"/>
      <c r="AE1781" s="136"/>
      <c r="AF1781" s="126"/>
      <c r="AG1781" s="126"/>
    </row>
    <row r="1782" spans="1:33" s="52" customFormat="1" x14ac:dyDescent="0.25">
      <c r="A1782" s="514"/>
      <c r="B1782" s="511"/>
      <c r="C1782" s="517"/>
      <c r="D1782" s="630"/>
      <c r="E1782" s="520"/>
      <c r="F1782" s="132" t="s">
        <v>117</v>
      </c>
      <c r="G1782" s="79"/>
      <c r="H1782" s="79"/>
      <c r="I1782" s="79"/>
      <c r="J1782" s="79"/>
      <c r="K1782" s="79"/>
      <c r="L1782" s="79">
        <v>80223</v>
      </c>
      <c r="M1782" s="79"/>
      <c r="N1782" s="79"/>
      <c r="O1782" s="79"/>
      <c r="P1782" s="79"/>
      <c r="Q1782" s="79"/>
      <c r="R1782" s="79"/>
      <c r="S1782" s="79"/>
      <c r="T1782" s="79"/>
      <c r="U1782" s="79"/>
      <c r="V1782" s="79"/>
      <c r="W1782" s="79"/>
      <c r="X1782" s="79"/>
      <c r="Y1782" s="79"/>
      <c r="Z1782" s="79"/>
      <c r="AA1782" s="261">
        <v>80223</v>
      </c>
      <c r="AB1782" s="175"/>
      <c r="AC1782" s="136">
        <v>1</v>
      </c>
      <c r="AD1782" s="137">
        <v>79657</v>
      </c>
      <c r="AE1782" s="136"/>
      <c r="AF1782" s="126"/>
      <c r="AG1782" s="126"/>
    </row>
    <row r="1783" spans="1:33" s="52" customFormat="1" x14ac:dyDescent="0.25">
      <c r="A1783" s="181"/>
      <c r="B1783" s="182" t="s">
        <v>16</v>
      </c>
      <c r="C1783" s="183"/>
      <c r="D1783" s="82"/>
      <c r="E1783" s="82"/>
      <c r="F1783" s="184"/>
      <c r="G1783" s="143"/>
      <c r="H1783" s="143"/>
      <c r="I1783" s="143"/>
      <c r="J1783" s="143"/>
      <c r="K1783" s="143"/>
      <c r="L1783" s="143"/>
      <c r="M1783" s="143"/>
      <c r="N1783" s="143"/>
      <c r="O1783" s="143"/>
      <c r="P1783" s="143"/>
      <c r="Q1783" s="143"/>
      <c r="R1783" s="143"/>
      <c r="S1783" s="143"/>
      <c r="T1783" s="143"/>
      <c r="U1783" s="143"/>
      <c r="V1783" s="143"/>
      <c r="W1783" s="143"/>
      <c r="X1783" s="143"/>
      <c r="Y1783" s="143"/>
      <c r="Z1783" s="143"/>
      <c r="AA1783" s="144">
        <f>SUM(AA1776:AA1782)</f>
        <v>1914039.85</v>
      </c>
      <c r="AB1783" s="145">
        <f>AA1783/E1776</f>
        <v>1.0000000208982069</v>
      </c>
      <c r="AC1783" s="136"/>
      <c r="AD1783" s="137"/>
      <c r="AE1783" s="136"/>
      <c r="AF1783" s="126"/>
      <c r="AG1783" s="126"/>
    </row>
    <row r="1784" spans="1:33" s="52" customFormat="1" x14ac:dyDescent="0.25">
      <c r="A1784" s="513">
        <v>202</v>
      </c>
      <c r="B1784" s="510" t="s">
        <v>684</v>
      </c>
      <c r="C1784" s="516" t="s">
        <v>663</v>
      </c>
      <c r="D1784" s="522" t="s">
        <v>1059</v>
      </c>
      <c r="E1784" s="519">
        <v>2122053.25</v>
      </c>
      <c r="F1784" s="132" t="s">
        <v>35</v>
      </c>
      <c r="G1784" s="79"/>
      <c r="H1784" s="79"/>
      <c r="I1784" s="79"/>
      <c r="J1784" s="79"/>
      <c r="K1784" s="79">
        <v>30000</v>
      </c>
      <c r="L1784" s="79"/>
      <c r="M1784" s="79"/>
      <c r="N1784" s="79"/>
      <c r="O1784" s="79"/>
      <c r="P1784" s="79"/>
      <c r="Q1784" s="79"/>
      <c r="R1784" s="79"/>
      <c r="S1784" s="79"/>
      <c r="T1784" s="79"/>
      <c r="U1784" s="79"/>
      <c r="V1784" s="79"/>
      <c r="W1784" s="79"/>
      <c r="X1784" s="79"/>
      <c r="Y1784" s="79"/>
      <c r="Z1784" s="79"/>
      <c r="AA1784" s="261">
        <v>30000</v>
      </c>
      <c r="AB1784" s="175"/>
      <c r="AC1784" s="136">
        <v>1</v>
      </c>
      <c r="AD1784" s="137">
        <v>15000</v>
      </c>
      <c r="AE1784" s="136"/>
      <c r="AF1784" s="126"/>
      <c r="AG1784" s="126"/>
    </row>
    <row r="1785" spans="1:33" s="52" customFormat="1" x14ac:dyDescent="0.25">
      <c r="A1785" s="514"/>
      <c r="B1785" s="511"/>
      <c r="C1785" s="517"/>
      <c r="D1785" s="577"/>
      <c r="E1785" s="520"/>
      <c r="F1785" s="132" t="s">
        <v>53</v>
      </c>
      <c r="G1785" s="79"/>
      <c r="H1785" s="79"/>
      <c r="I1785" s="79">
        <v>170000</v>
      </c>
      <c r="J1785" s="79"/>
      <c r="K1785" s="79"/>
      <c r="L1785" s="79"/>
      <c r="M1785" s="79"/>
      <c r="N1785" s="79"/>
      <c r="O1785" s="79"/>
      <c r="P1785" s="79"/>
      <c r="Q1785" s="79"/>
      <c r="R1785" s="79"/>
      <c r="S1785" s="79"/>
      <c r="T1785" s="79">
        <v>170000</v>
      </c>
      <c r="U1785" s="79"/>
      <c r="V1785" s="79"/>
      <c r="W1785" s="79"/>
      <c r="X1785" s="79"/>
      <c r="Y1785" s="79"/>
      <c r="Z1785" s="79"/>
      <c r="AA1785" s="261">
        <v>170000</v>
      </c>
      <c r="AB1785" s="175"/>
      <c r="AC1785" s="136"/>
      <c r="AD1785" s="137"/>
      <c r="AE1785" s="136"/>
      <c r="AF1785" s="126"/>
      <c r="AG1785" s="126"/>
    </row>
    <row r="1786" spans="1:33" s="52" customFormat="1" x14ac:dyDescent="0.25">
      <c r="A1786" s="514"/>
      <c r="B1786" s="511"/>
      <c r="C1786" s="517"/>
      <c r="D1786" s="577"/>
      <c r="E1786" s="520"/>
      <c r="F1786" s="132" t="s">
        <v>683</v>
      </c>
      <c r="G1786" s="79"/>
      <c r="H1786" s="79"/>
      <c r="I1786" s="79"/>
      <c r="J1786" s="79"/>
      <c r="K1786" s="79">
        <v>30000</v>
      </c>
      <c r="L1786" s="79"/>
      <c r="M1786" s="79"/>
      <c r="N1786" s="79"/>
      <c r="O1786" s="79"/>
      <c r="P1786" s="79"/>
      <c r="Q1786" s="79"/>
      <c r="R1786" s="79">
        <v>30000</v>
      </c>
      <c r="S1786" s="79"/>
      <c r="T1786" s="79"/>
      <c r="U1786" s="79"/>
      <c r="V1786" s="79"/>
      <c r="W1786" s="79"/>
      <c r="X1786" s="79"/>
      <c r="Y1786" s="79"/>
      <c r="Z1786" s="79"/>
      <c r="AA1786" s="261">
        <v>30000</v>
      </c>
      <c r="AB1786" s="175"/>
      <c r="AC1786" s="136"/>
      <c r="AD1786" s="137"/>
      <c r="AE1786" s="136" t="s">
        <v>1270</v>
      </c>
      <c r="AF1786" s="126"/>
      <c r="AG1786" s="126"/>
    </row>
    <row r="1787" spans="1:33" s="52" customFormat="1" x14ac:dyDescent="0.25">
      <c r="A1787" s="514"/>
      <c r="B1787" s="511"/>
      <c r="C1787" s="517"/>
      <c r="D1787" s="577"/>
      <c r="E1787" s="520"/>
      <c r="F1787" s="132" t="s">
        <v>48</v>
      </c>
      <c r="G1787" s="79"/>
      <c r="H1787" s="79"/>
      <c r="I1787" s="79"/>
      <c r="J1787" s="79"/>
      <c r="K1787" s="79"/>
      <c r="L1787" s="79"/>
      <c r="M1787" s="79">
        <v>400000</v>
      </c>
      <c r="N1787" s="79"/>
      <c r="O1787" s="79"/>
      <c r="P1787" s="79"/>
      <c r="Q1787" s="79"/>
      <c r="R1787" s="79"/>
      <c r="S1787" s="79"/>
      <c r="T1787" s="79"/>
      <c r="U1787" s="79"/>
      <c r="V1787" s="79"/>
      <c r="W1787" s="79"/>
      <c r="X1787" s="79"/>
      <c r="Y1787" s="79"/>
      <c r="Z1787" s="79"/>
      <c r="AA1787" s="261">
        <v>400000</v>
      </c>
      <c r="AB1787" s="175"/>
      <c r="AC1787" s="136">
        <v>5</v>
      </c>
      <c r="AD1787" s="137">
        <v>398931.37</v>
      </c>
      <c r="AE1787" s="136"/>
      <c r="AF1787" s="126"/>
      <c r="AG1787" s="126"/>
    </row>
    <row r="1788" spans="1:33" s="52" customFormat="1" x14ac:dyDescent="0.25">
      <c r="A1788" s="514"/>
      <c r="B1788" s="511"/>
      <c r="C1788" s="517"/>
      <c r="D1788" s="577"/>
      <c r="E1788" s="520"/>
      <c r="F1788" s="132" t="s">
        <v>685</v>
      </c>
      <c r="G1788" s="79"/>
      <c r="H1788" s="79"/>
      <c r="I1788" s="79"/>
      <c r="J1788" s="79"/>
      <c r="K1788" s="79">
        <v>128248</v>
      </c>
      <c r="L1788" s="79"/>
      <c r="M1788" s="79"/>
      <c r="N1788" s="79"/>
      <c r="O1788" s="79"/>
      <c r="P1788" s="79"/>
      <c r="Q1788" s="79"/>
      <c r="R1788" s="79"/>
      <c r="S1788" s="79"/>
      <c r="T1788" s="79"/>
      <c r="U1788" s="79"/>
      <c r="V1788" s="79"/>
      <c r="W1788" s="79"/>
      <c r="X1788" s="79"/>
      <c r="Y1788" s="79"/>
      <c r="Z1788" s="79"/>
      <c r="AA1788" s="261">
        <v>128248</v>
      </c>
      <c r="AB1788" s="175"/>
      <c r="AC1788" s="136"/>
      <c r="AD1788" s="137"/>
      <c r="AE1788" s="136" t="s">
        <v>1270</v>
      </c>
      <c r="AF1788" s="126"/>
      <c r="AG1788" s="126"/>
    </row>
    <row r="1789" spans="1:33" s="52" customFormat="1" x14ac:dyDescent="0.25">
      <c r="A1789" s="514"/>
      <c r="B1789" s="511"/>
      <c r="C1789" s="517"/>
      <c r="D1789" s="577"/>
      <c r="E1789" s="520"/>
      <c r="F1789" s="132" t="s">
        <v>51</v>
      </c>
      <c r="G1789" s="79"/>
      <c r="H1789" s="79"/>
      <c r="I1789" s="79"/>
      <c r="J1789" s="79"/>
      <c r="K1789" s="79"/>
      <c r="L1789" s="79"/>
      <c r="M1789" s="79">
        <v>100000</v>
      </c>
      <c r="N1789" s="79"/>
      <c r="O1789" s="79"/>
      <c r="P1789" s="79"/>
      <c r="Q1789" s="79">
        <v>100000</v>
      </c>
      <c r="R1789" s="79"/>
      <c r="S1789" s="79"/>
      <c r="T1789" s="79"/>
      <c r="U1789" s="79"/>
      <c r="V1789" s="79"/>
      <c r="W1789" s="79"/>
      <c r="X1789" s="79"/>
      <c r="Y1789" s="79"/>
      <c r="Z1789" s="79"/>
      <c r="AA1789" s="261">
        <v>100000</v>
      </c>
      <c r="AB1789" s="175"/>
      <c r="AC1789" s="136"/>
      <c r="AD1789" s="137"/>
      <c r="AE1789" s="136"/>
      <c r="AF1789" s="126"/>
      <c r="AG1789" s="126"/>
    </row>
    <row r="1790" spans="1:33" s="52" customFormat="1" x14ac:dyDescent="0.25">
      <c r="A1790" s="514"/>
      <c r="B1790" s="511"/>
      <c r="C1790" s="517"/>
      <c r="D1790" s="577"/>
      <c r="E1790" s="520"/>
      <c r="F1790" s="132" t="s">
        <v>76</v>
      </c>
      <c r="G1790" s="79"/>
      <c r="H1790" s="79"/>
      <c r="I1790" s="79"/>
      <c r="J1790" s="79"/>
      <c r="K1790" s="79"/>
      <c r="L1790" s="79"/>
      <c r="M1790" s="79"/>
      <c r="N1790" s="79"/>
      <c r="O1790" s="79">
        <v>1003805</v>
      </c>
      <c r="P1790" s="79"/>
      <c r="Q1790" s="79"/>
      <c r="R1790" s="79"/>
      <c r="S1790" s="79"/>
      <c r="T1790" s="79"/>
      <c r="U1790" s="79"/>
      <c r="V1790" s="79"/>
      <c r="W1790" s="79"/>
      <c r="X1790" s="79"/>
      <c r="Y1790" s="79"/>
      <c r="Z1790" s="79"/>
      <c r="AA1790" s="261">
        <v>1003805</v>
      </c>
      <c r="AB1790" s="175"/>
      <c r="AC1790" s="136"/>
      <c r="AD1790" s="137"/>
      <c r="AE1790" s="136" t="s">
        <v>1482</v>
      </c>
      <c r="AF1790" s="126"/>
      <c r="AG1790" s="126"/>
    </row>
    <row r="1791" spans="1:33" s="52" customFormat="1" x14ac:dyDescent="0.25">
      <c r="A1791" s="515"/>
      <c r="B1791" s="512"/>
      <c r="C1791" s="518"/>
      <c r="D1791" s="578"/>
      <c r="E1791" s="521"/>
      <c r="F1791" s="132" t="s">
        <v>423</v>
      </c>
      <c r="G1791" s="79"/>
      <c r="H1791" s="79"/>
      <c r="I1791" s="79"/>
      <c r="J1791" s="79"/>
      <c r="K1791" s="79"/>
      <c r="L1791" s="79"/>
      <c r="M1791" s="79"/>
      <c r="N1791" s="79"/>
      <c r="O1791" s="79">
        <v>260000</v>
      </c>
      <c r="P1791" s="79"/>
      <c r="Q1791" s="79"/>
      <c r="R1791" s="79"/>
      <c r="S1791" s="79"/>
      <c r="T1791" s="79"/>
      <c r="U1791" s="79"/>
      <c r="V1791" s="79"/>
      <c r="W1791" s="79"/>
      <c r="X1791" s="79"/>
      <c r="Y1791" s="79"/>
      <c r="Z1791" s="79"/>
      <c r="AA1791" s="261">
        <v>260000</v>
      </c>
      <c r="AB1791" s="175"/>
      <c r="AC1791" s="136"/>
      <c r="AD1791" s="137"/>
      <c r="AE1791" s="136" t="s">
        <v>1483</v>
      </c>
      <c r="AF1791" s="126"/>
      <c r="AG1791" s="126"/>
    </row>
    <row r="1792" spans="1:33" s="52" customFormat="1" x14ac:dyDescent="0.25">
      <c r="A1792" s="181"/>
      <c r="B1792" s="182" t="s">
        <v>16</v>
      </c>
      <c r="C1792" s="183"/>
      <c r="D1792" s="82"/>
      <c r="E1792" s="82"/>
      <c r="F1792" s="184"/>
      <c r="G1792" s="143"/>
      <c r="H1792" s="143"/>
      <c r="I1792" s="143"/>
      <c r="J1792" s="143"/>
      <c r="K1792" s="143"/>
      <c r="L1792" s="143"/>
      <c r="M1792" s="143"/>
      <c r="N1792" s="143"/>
      <c r="O1792" s="143"/>
      <c r="P1792" s="143"/>
      <c r="Q1792" s="143"/>
      <c r="R1792" s="143"/>
      <c r="S1792" s="143"/>
      <c r="T1792" s="143"/>
      <c r="U1792" s="143"/>
      <c r="V1792" s="143"/>
      <c r="W1792" s="143"/>
      <c r="X1792" s="143"/>
      <c r="Y1792" s="143"/>
      <c r="Z1792" s="143"/>
      <c r="AA1792" s="144">
        <f>SUM(AA1784:AA1791)</f>
        <v>2122053</v>
      </c>
      <c r="AB1792" s="145">
        <f>AA1792/E1784</f>
        <v>0.99999988218957281</v>
      </c>
      <c r="AC1792" s="136"/>
      <c r="AD1792" s="137"/>
      <c r="AE1792" s="136"/>
      <c r="AF1792" s="126"/>
      <c r="AG1792" s="126"/>
    </row>
    <row r="1793" spans="1:33" s="52" customFormat="1" x14ac:dyDescent="0.25">
      <c r="A1793" s="513">
        <v>203</v>
      </c>
      <c r="B1793" s="510" t="s">
        <v>688</v>
      </c>
      <c r="C1793" s="139"/>
      <c r="D1793" s="522" t="s">
        <v>1060</v>
      </c>
      <c r="E1793" s="519">
        <v>1432541.9300000002</v>
      </c>
      <c r="F1793" s="132" t="s">
        <v>686</v>
      </c>
      <c r="G1793" s="79"/>
      <c r="H1793" s="79"/>
      <c r="I1793" s="79"/>
      <c r="J1793" s="79">
        <v>483966.87</v>
      </c>
      <c r="K1793" s="79"/>
      <c r="L1793" s="79"/>
      <c r="M1793" s="79"/>
      <c r="N1793" s="79"/>
      <c r="O1793" s="79"/>
      <c r="P1793" s="79"/>
      <c r="Q1793" s="79"/>
      <c r="R1793" s="79"/>
      <c r="S1793" s="79">
        <v>328260.87</v>
      </c>
      <c r="T1793" s="79"/>
      <c r="U1793" s="79"/>
      <c r="V1793" s="79"/>
      <c r="W1793" s="79"/>
      <c r="X1793" s="79"/>
      <c r="Y1793" s="79"/>
      <c r="Z1793" s="79"/>
      <c r="AA1793" s="261">
        <v>483966.87</v>
      </c>
      <c r="AB1793" s="175"/>
      <c r="AC1793" s="136">
        <v>4</v>
      </c>
      <c r="AD1793" s="137">
        <v>155706</v>
      </c>
      <c r="AE1793" s="136"/>
      <c r="AF1793" s="126"/>
      <c r="AG1793" s="126"/>
    </row>
    <row r="1794" spans="1:33" s="52" customFormat="1" x14ac:dyDescent="0.25">
      <c r="A1794" s="514"/>
      <c r="B1794" s="511"/>
      <c r="C1794" s="108"/>
      <c r="D1794" s="517"/>
      <c r="E1794" s="520"/>
      <c r="F1794" s="132" t="s">
        <v>687</v>
      </c>
      <c r="G1794" s="79"/>
      <c r="H1794" s="79"/>
      <c r="I1794" s="79"/>
      <c r="J1794" s="79">
        <v>483966.87</v>
      </c>
      <c r="K1794" s="79"/>
      <c r="L1794" s="79"/>
      <c r="M1794" s="79"/>
      <c r="N1794" s="79"/>
      <c r="O1794" s="79"/>
      <c r="P1794" s="79"/>
      <c r="Q1794" s="79"/>
      <c r="R1794" s="79"/>
      <c r="S1794" s="79"/>
      <c r="T1794" s="79"/>
      <c r="U1794" s="79"/>
      <c r="V1794" s="79"/>
      <c r="W1794" s="79"/>
      <c r="X1794" s="79"/>
      <c r="Y1794" s="79"/>
      <c r="Z1794" s="79"/>
      <c r="AA1794" s="261">
        <v>483966.87</v>
      </c>
      <c r="AB1794" s="175"/>
      <c r="AC1794" s="136">
        <v>3</v>
      </c>
      <c r="AD1794" s="137">
        <v>209043</v>
      </c>
      <c r="AE1794" s="136"/>
      <c r="AF1794" s="126"/>
      <c r="AG1794" s="126"/>
    </row>
    <row r="1795" spans="1:33" s="52" customFormat="1" ht="30" x14ac:dyDescent="0.25">
      <c r="A1795" s="514"/>
      <c r="B1795" s="511"/>
      <c r="C1795" s="108" t="s">
        <v>689</v>
      </c>
      <c r="D1795" s="517"/>
      <c r="E1795" s="520"/>
      <c r="F1795" s="132" t="s">
        <v>690</v>
      </c>
      <c r="G1795" s="79"/>
      <c r="H1795" s="79"/>
      <c r="I1795" s="79"/>
      <c r="J1795" s="79"/>
      <c r="K1795" s="79"/>
      <c r="L1795" s="79"/>
      <c r="M1795" s="79"/>
      <c r="N1795" s="79">
        <v>64528.92</v>
      </c>
      <c r="O1795" s="79"/>
      <c r="P1795" s="79"/>
      <c r="Q1795" s="79"/>
      <c r="R1795" s="79"/>
      <c r="S1795" s="79"/>
      <c r="T1795" s="79"/>
      <c r="U1795" s="79"/>
      <c r="V1795" s="79"/>
      <c r="W1795" s="79"/>
      <c r="X1795" s="79"/>
      <c r="Y1795" s="79"/>
      <c r="Z1795" s="79"/>
      <c r="AA1795" s="261">
        <v>64528.92</v>
      </c>
      <c r="AB1795" s="175"/>
      <c r="AC1795" s="136"/>
      <c r="AD1795" s="137"/>
      <c r="AE1795" s="136"/>
      <c r="AF1795" s="126"/>
      <c r="AG1795" s="126"/>
    </row>
    <row r="1796" spans="1:33" s="52" customFormat="1" x14ac:dyDescent="0.25">
      <c r="A1796" s="514"/>
      <c r="B1796" s="511"/>
      <c r="C1796" s="108"/>
      <c r="D1796" s="517"/>
      <c r="E1796" s="520"/>
      <c r="F1796" s="132" t="s">
        <v>691</v>
      </c>
      <c r="G1796" s="79"/>
      <c r="H1796" s="79"/>
      <c r="I1796" s="79"/>
      <c r="J1796" s="79"/>
      <c r="K1796" s="79"/>
      <c r="L1796" s="79"/>
      <c r="M1796" s="79"/>
      <c r="N1796" s="79">
        <v>80661.14</v>
      </c>
      <c r="O1796" s="79"/>
      <c r="P1796" s="79"/>
      <c r="Q1796" s="79"/>
      <c r="R1796" s="79"/>
      <c r="S1796" s="79"/>
      <c r="T1796" s="79"/>
      <c r="U1796" s="79"/>
      <c r="V1796" s="79"/>
      <c r="W1796" s="79"/>
      <c r="X1796" s="79"/>
      <c r="Y1796" s="79"/>
      <c r="Z1796" s="79"/>
      <c r="AA1796" s="261">
        <v>80661.14</v>
      </c>
      <c r="AB1796" s="175"/>
      <c r="AC1796" s="136"/>
      <c r="AD1796" s="137"/>
      <c r="AE1796" s="136"/>
      <c r="AF1796" s="126"/>
      <c r="AG1796" s="126"/>
    </row>
    <row r="1797" spans="1:33" s="52" customFormat="1" x14ac:dyDescent="0.25">
      <c r="A1797" s="514"/>
      <c r="B1797" s="511"/>
      <c r="C1797" s="108"/>
      <c r="D1797" s="517"/>
      <c r="E1797" s="520"/>
      <c r="F1797" s="132" t="s">
        <v>692</v>
      </c>
      <c r="G1797" s="79"/>
      <c r="H1797" s="79"/>
      <c r="I1797" s="79"/>
      <c r="J1797" s="79"/>
      <c r="K1797" s="79"/>
      <c r="L1797" s="79"/>
      <c r="M1797" s="79"/>
      <c r="N1797" s="79">
        <v>77434.7</v>
      </c>
      <c r="O1797" s="79"/>
      <c r="P1797" s="79"/>
      <c r="Q1797" s="79"/>
      <c r="R1797" s="79"/>
      <c r="S1797" s="79"/>
      <c r="T1797" s="79"/>
      <c r="U1797" s="79"/>
      <c r="V1797" s="79"/>
      <c r="W1797" s="79"/>
      <c r="X1797" s="79"/>
      <c r="Y1797" s="79"/>
      <c r="Z1797" s="79"/>
      <c r="AA1797" s="261">
        <v>77434.7</v>
      </c>
      <c r="AB1797" s="175"/>
      <c r="AC1797" s="136"/>
      <c r="AD1797" s="137"/>
      <c r="AE1797" s="136"/>
      <c r="AF1797" s="126"/>
      <c r="AG1797" s="126"/>
    </row>
    <row r="1798" spans="1:33" s="52" customFormat="1" x14ac:dyDescent="0.25">
      <c r="A1798" s="515"/>
      <c r="B1798" s="512"/>
      <c r="C1798" s="109"/>
      <c r="D1798" s="518"/>
      <c r="E1798" s="521"/>
      <c r="F1798" s="132" t="s">
        <v>693</v>
      </c>
      <c r="G1798" s="79"/>
      <c r="H1798" s="79"/>
      <c r="I1798" s="79"/>
      <c r="J1798" s="79"/>
      <c r="K1798" s="79"/>
      <c r="L1798" s="79"/>
      <c r="M1798" s="79"/>
      <c r="N1798" s="79">
        <v>241983.43</v>
      </c>
      <c r="O1798" s="79"/>
      <c r="P1798" s="79"/>
      <c r="Q1798" s="79"/>
      <c r="R1798" s="79"/>
      <c r="S1798" s="79"/>
      <c r="T1798" s="79"/>
      <c r="U1798" s="79"/>
      <c r="V1798" s="79"/>
      <c r="W1798" s="79"/>
      <c r="X1798" s="79"/>
      <c r="Y1798" s="79"/>
      <c r="Z1798" s="79"/>
      <c r="AA1798" s="261">
        <v>241983.43</v>
      </c>
      <c r="AB1798" s="175"/>
      <c r="AC1798" s="136"/>
      <c r="AD1798" s="137"/>
      <c r="AE1798" s="136"/>
      <c r="AF1798" s="126"/>
      <c r="AG1798" s="126"/>
    </row>
    <row r="1799" spans="1:33" s="52" customFormat="1" x14ac:dyDescent="0.25">
      <c r="A1799" s="181"/>
      <c r="B1799" s="182" t="s">
        <v>16</v>
      </c>
      <c r="C1799" s="183"/>
      <c r="D1799" s="82"/>
      <c r="E1799" s="82"/>
      <c r="F1799" s="184"/>
      <c r="G1799" s="143"/>
      <c r="H1799" s="143"/>
      <c r="I1799" s="143"/>
      <c r="J1799" s="143"/>
      <c r="K1799" s="143"/>
      <c r="L1799" s="143"/>
      <c r="M1799" s="143"/>
      <c r="N1799" s="143"/>
      <c r="O1799" s="143"/>
      <c r="P1799" s="143"/>
      <c r="Q1799" s="143"/>
      <c r="R1799" s="143"/>
      <c r="S1799" s="143"/>
      <c r="T1799" s="143"/>
      <c r="U1799" s="143"/>
      <c r="V1799" s="143"/>
      <c r="W1799" s="143"/>
      <c r="X1799" s="143"/>
      <c r="Y1799" s="143"/>
      <c r="Z1799" s="143"/>
      <c r="AA1799" s="144">
        <f>SUM(AA1793:AA1798)</f>
        <v>1432541.93</v>
      </c>
      <c r="AB1799" s="145">
        <f>AA1799/E1793</f>
        <v>0.99999999999999989</v>
      </c>
      <c r="AC1799" s="136"/>
      <c r="AD1799" s="137"/>
      <c r="AE1799" s="136"/>
      <c r="AF1799" s="126"/>
      <c r="AG1799" s="126"/>
    </row>
    <row r="1800" spans="1:33" s="52" customFormat="1" x14ac:dyDescent="0.25">
      <c r="A1800" s="513">
        <v>204</v>
      </c>
      <c r="B1800" s="510" t="s">
        <v>694</v>
      </c>
      <c r="C1800" s="516" t="s">
        <v>695</v>
      </c>
      <c r="D1800" s="522" t="s">
        <v>1061</v>
      </c>
      <c r="E1800" s="519">
        <v>2557771.2999999998</v>
      </c>
      <c r="F1800" s="132" t="s">
        <v>118</v>
      </c>
      <c r="G1800" s="79"/>
      <c r="H1800" s="79"/>
      <c r="I1800" s="79"/>
      <c r="J1800" s="79"/>
      <c r="K1800" s="79"/>
      <c r="L1800" s="79"/>
      <c r="M1800" s="79">
        <v>313935.07</v>
      </c>
      <c r="N1800" s="79">
        <v>313935.07</v>
      </c>
      <c r="O1800" s="79"/>
      <c r="P1800" s="79"/>
      <c r="Q1800" s="79"/>
      <c r="R1800" s="79"/>
      <c r="S1800" s="79"/>
      <c r="T1800" s="79"/>
      <c r="U1800" s="79"/>
      <c r="V1800" s="79"/>
      <c r="W1800" s="79"/>
      <c r="X1800" s="79"/>
      <c r="Y1800" s="79"/>
      <c r="Z1800" s="79"/>
      <c r="AA1800" s="261">
        <v>313935.07</v>
      </c>
      <c r="AB1800" s="175"/>
      <c r="AC1800" s="136">
        <v>3</v>
      </c>
      <c r="AD1800" s="137">
        <v>221050.66</v>
      </c>
      <c r="AE1800" s="136"/>
      <c r="AF1800" s="126"/>
      <c r="AG1800" s="126"/>
    </row>
    <row r="1801" spans="1:33" s="52" customFormat="1" x14ac:dyDescent="0.25">
      <c r="A1801" s="514"/>
      <c r="B1801" s="511"/>
      <c r="C1801" s="517"/>
      <c r="D1801" s="517"/>
      <c r="E1801" s="520"/>
      <c r="F1801" s="132" t="s">
        <v>131</v>
      </c>
      <c r="G1801" s="79"/>
      <c r="H1801" s="79"/>
      <c r="I1801" s="79"/>
      <c r="J1801" s="79"/>
      <c r="K1801" s="79"/>
      <c r="L1801" s="79"/>
      <c r="M1801" s="79">
        <v>156963.84</v>
      </c>
      <c r="N1801" s="79">
        <v>156963.84</v>
      </c>
      <c r="O1801" s="79"/>
      <c r="P1801" s="79"/>
      <c r="Q1801" s="79"/>
      <c r="R1801" s="79"/>
      <c r="S1801" s="79"/>
      <c r="T1801" s="79"/>
      <c r="U1801" s="79"/>
      <c r="V1801" s="79"/>
      <c r="W1801" s="79"/>
      <c r="X1801" s="79"/>
      <c r="Y1801" s="79"/>
      <c r="Z1801" s="79"/>
      <c r="AA1801" s="261">
        <v>156963.84</v>
      </c>
      <c r="AB1801" s="175"/>
      <c r="AC1801" s="136"/>
      <c r="AD1801" s="137"/>
      <c r="AE1801" s="136"/>
      <c r="AF1801" s="126"/>
      <c r="AG1801" s="126"/>
    </row>
    <row r="1802" spans="1:33" s="52" customFormat="1" x14ac:dyDescent="0.25">
      <c r="A1802" s="514"/>
      <c r="B1802" s="511"/>
      <c r="C1802" s="517"/>
      <c r="D1802" s="517"/>
      <c r="E1802" s="520"/>
      <c r="F1802" s="132" t="s">
        <v>117</v>
      </c>
      <c r="G1802" s="79"/>
      <c r="H1802" s="79"/>
      <c r="I1802" s="79"/>
      <c r="J1802" s="79"/>
      <c r="K1802" s="79"/>
      <c r="L1802" s="79"/>
      <c r="M1802" s="79">
        <v>156972.16</v>
      </c>
      <c r="N1802" s="79">
        <v>156972.16</v>
      </c>
      <c r="O1802" s="79"/>
      <c r="P1802" s="79"/>
      <c r="Q1802" s="79"/>
      <c r="R1802" s="79"/>
      <c r="S1802" s="79"/>
      <c r="T1802" s="79"/>
      <c r="U1802" s="79"/>
      <c r="V1802" s="79"/>
      <c r="W1802" s="79"/>
      <c r="X1802" s="79"/>
      <c r="Y1802" s="79"/>
      <c r="Z1802" s="79"/>
      <c r="AA1802" s="261">
        <v>156972.16</v>
      </c>
      <c r="AB1802" s="175"/>
      <c r="AC1802" s="136">
        <v>1</v>
      </c>
      <c r="AD1802" s="137">
        <v>20081.669999999998</v>
      </c>
      <c r="AE1802" s="136"/>
      <c r="AF1802" s="126"/>
      <c r="AG1802" s="126"/>
    </row>
    <row r="1803" spans="1:33" s="52" customFormat="1" x14ac:dyDescent="0.25">
      <c r="A1803" s="514"/>
      <c r="B1803" s="511"/>
      <c r="C1803" s="517"/>
      <c r="D1803" s="517"/>
      <c r="E1803" s="520"/>
      <c r="F1803" s="132" t="s">
        <v>258</v>
      </c>
      <c r="G1803" s="79"/>
      <c r="H1803" s="79"/>
      <c r="I1803" s="79"/>
      <c r="J1803" s="79"/>
      <c r="K1803" s="79"/>
      <c r="L1803" s="79"/>
      <c r="M1803" s="79">
        <v>418583.66</v>
      </c>
      <c r="N1803" s="79">
        <v>418583.66</v>
      </c>
      <c r="O1803" s="79"/>
      <c r="P1803" s="79"/>
      <c r="Q1803" s="79"/>
      <c r="R1803" s="79"/>
      <c r="S1803" s="79"/>
      <c r="T1803" s="79"/>
      <c r="U1803" s="79"/>
      <c r="V1803" s="79"/>
      <c r="W1803" s="79"/>
      <c r="X1803" s="79"/>
      <c r="Y1803" s="79"/>
      <c r="Z1803" s="79"/>
      <c r="AA1803" s="261">
        <v>418583.66</v>
      </c>
      <c r="AB1803" s="175"/>
      <c r="AC1803" s="136">
        <v>5</v>
      </c>
      <c r="AD1803" s="137">
        <v>369784.72</v>
      </c>
      <c r="AE1803" s="136"/>
      <c r="AF1803" s="126"/>
      <c r="AG1803" s="126"/>
    </row>
    <row r="1804" spans="1:33" s="52" customFormat="1" x14ac:dyDescent="0.25">
      <c r="A1804" s="514"/>
      <c r="B1804" s="511"/>
      <c r="C1804" s="517"/>
      <c r="D1804" s="517"/>
      <c r="E1804" s="520"/>
      <c r="F1804" s="132" t="s">
        <v>278</v>
      </c>
      <c r="G1804" s="79"/>
      <c r="H1804" s="79"/>
      <c r="I1804" s="79"/>
      <c r="J1804" s="79"/>
      <c r="K1804" s="79"/>
      <c r="L1804" s="79"/>
      <c r="M1804" s="79">
        <v>1412775.79</v>
      </c>
      <c r="N1804" s="79">
        <v>1412775.79</v>
      </c>
      <c r="O1804" s="79"/>
      <c r="P1804" s="79"/>
      <c r="Q1804" s="79"/>
      <c r="R1804" s="79"/>
      <c r="S1804" s="79"/>
      <c r="T1804" s="79"/>
      <c r="U1804" s="79"/>
      <c r="V1804" s="79"/>
      <c r="W1804" s="79"/>
      <c r="X1804" s="79"/>
      <c r="Y1804" s="79"/>
      <c r="Z1804" s="79"/>
      <c r="AA1804" s="261">
        <v>1412775.79</v>
      </c>
      <c r="AB1804" s="175"/>
      <c r="AC1804" s="136">
        <v>12</v>
      </c>
      <c r="AD1804" s="137">
        <v>1224146.6399999999</v>
      </c>
      <c r="AE1804" s="136"/>
      <c r="AF1804" s="126"/>
      <c r="AG1804" s="126"/>
    </row>
    <row r="1805" spans="1:33" s="52" customFormat="1" x14ac:dyDescent="0.25">
      <c r="A1805" s="514"/>
      <c r="B1805" s="511"/>
      <c r="C1805" s="517"/>
      <c r="D1805" s="517"/>
      <c r="E1805" s="520"/>
      <c r="F1805" s="132" t="s">
        <v>116</v>
      </c>
      <c r="G1805" s="79"/>
      <c r="H1805" s="79"/>
      <c r="I1805" s="79"/>
      <c r="J1805" s="79"/>
      <c r="K1805" s="79"/>
      <c r="L1805" s="79"/>
      <c r="M1805" s="79">
        <v>26183.91</v>
      </c>
      <c r="N1805" s="79">
        <v>26183.91</v>
      </c>
      <c r="O1805" s="79"/>
      <c r="P1805" s="79"/>
      <c r="Q1805" s="79"/>
      <c r="R1805" s="79"/>
      <c r="S1805" s="79"/>
      <c r="T1805" s="79"/>
      <c r="U1805" s="79"/>
      <c r="V1805" s="79"/>
      <c r="W1805" s="79"/>
      <c r="X1805" s="79"/>
      <c r="Y1805" s="79"/>
      <c r="Z1805" s="79"/>
      <c r="AA1805" s="261">
        <v>26183.91</v>
      </c>
      <c r="AB1805" s="175"/>
      <c r="AC1805" s="136"/>
      <c r="AD1805" s="137"/>
      <c r="AE1805" s="136"/>
      <c r="AF1805" s="126"/>
      <c r="AG1805" s="126"/>
    </row>
    <row r="1806" spans="1:33" s="52" customFormat="1" x14ac:dyDescent="0.25">
      <c r="A1806" s="514"/>
      <c r="B1806" s="511"/>
      <c r="C1806" s="517"/>
      <c r="D1806" s="517"/>
      <c r="E1806" s="520"/>
      <c r="F1806" s="132" t="s">
        <v>171</v>
      </c>
      <c r="G1806" s="79"/>
      <c r="H1806" s="79"/>
      <c r="I1806" s="79"/>
      <c r="J1806" s="79"/>
      <c r="K1806" s="79"/>
      <c r="L1806" s="79"/>
      <c r="M1806" s="79">
        <v>39240.959999999999</v>
      </c>
      <c r="N1806" s="79">
        <v>39240.959999999999</v>
      </c>
      <c r="O1806" s="79"/>
      <c r="P1806" s="79"/>
      <c r="Q1806" s="79"/>
      <c r="R1806" s="79"/>
      <c r="S1806" s="79"/>
      <c r="T1806" s="79"/>
      <c r="U1806" s="79"/>
      <c r="V1806" s="79"/>
      <c r="W1806" s="79"/>
      <c r="X1806" s="79"/>
      <c r="Y1806" s="79"/>
      <c r="Z1806" s="79"/>
      <c r="AA1806" s="261">
        <v>39240.959999999999</v>
      </c>
      <c r="AB1806" s="175"/>
      <c r="AC1806" s="136"/>
      <c r="AD1806" s="137"/>
      <c r="AE1806" s="136"/>
      <c r="AF1806" s="126"/>
      <c r="AG1806" s="126"/>
    </row>
    <row r="1807" spans="1:33" s="52" customFormat="1" x14ac:dyDescent="0.25">
      <c r="A1807" s="514"/>
      <c r="B1807" s="511"/>
      <c r="C1807" s="517"/>
      <c r="D1807" s="517"/>
      <c r="E1807" s="520"/>
      <c r="F1807" s="132" t="s">
        <v>113</v>
      </c>
      <c r="G1807" s="79"/>
      <c r="H1807" s="79"/>
      <c r="I1807" s="79"/>
      <c r="J1807" s="79"/>
      <c r="K1807" s="79"/>
      <c r="L1807" s="79"/>
      <c r="M1807" s="79">
        <v>19989.990000000002</v>
      </c>
      <c r="N1807" s="79">
        <v>19989.990000000002</v>
      </c>
      <c r="O1807" s="79"/>
      <c r="P1807" s="79"/>
      <c r="Q1807" s="79"/>
      <c r="R1807" s="79"/>
      <c r="S1807" s="79"/>
      <c r="T1807" s="79"/>
      <c r="U1807" s="79"/>
      <c r="V1807" s="79"/>
      <c r="W1807" s="79"/>
      <c r="X1807" s="79"/>
      <c r="Y1807" s="79"/>
      <c r="Z1807" s="79"/>
      <c r="AA1807" s="261">
        <v>19989.990000000002</v>
      </c>
      <c r="AB1807" s="175"/>
      <c r="AC1807" s="136"/>
      <c r="AD1807" s="137"/>
      <c r="AE1807" s="136"/>
      <c r="AF1807" s="126"/>
      <c r="AG1807" s="126"/>
    </row>
    <row r="1808" spans="1:33" s="52" customFormat="1" x14ac:dyDescent="0.25">
      <c r="A1808" s="514"/>
      <c r="B1808" s="511"/>
      <c r="C1808" s="517"/>
      <c r="D1808" s="517"/>
      <c r="E1808" s="520"/>
      <c r="F1808" s="132" t="s">
        <v>115</v>
      </c>
      <c r="G1808" s="79"/>
      <c r="H1808" s="79"/>
      <c r="I1808" s="79"/>
      <c r="J1808" s="79"/>
      <c r="K1808" s="79"/>
      <c r="L1808" s="79"/>
      <c r="M1808" s="79">
        <v>13125.92</v>
      </c>
      <c r="N1808" s="79">
        <v>13125.92</v>
      </c>
      <c r="O1808" s="79"/>
      <c r="P1808" s="79"/>
      <c r="Q1808" s="79"/>
      <c r="R1808" s="79"/>
      <c r="S1808" s="79"/>
      <c r="T1808" s="79"/>
      <c r="U1808" s="79"/>
      <c r="V1808" s="79"/>
      <c r="W1808" s="79"/>
      <c r="X1808" s="79"/>
      <c r="Y1808" s="79"/>
      <c r="Z1808" s="79"/>
      <c r="AA1808" s="261">
        <v>13125.92</v>
      </c>
      <c r="AB1808" s="175"/>
      <c r="AC1808" s="136"/>
      <c r="AD1808" s="137"/>
      <c r="AE1808" s="136"/>
      <c r="AF1808" s="126"/>
      <c r="AG1808" s="126"/>
    </row>
    <row r="1809" spans="1:33" s="52" customFormat="1" x14ac:dyDescent="0.25">
      <c r="A1809" s="142"/>
      <c r="B1809" s="184" t="s">
        <v>16</v>
      </c>
      <c r="C1809" s="153"/>
      <c r="D1809" s="20"/>
      <c r="E1809" s="21"/>
      <c r="F1809" s="184"/>
      <c r="G1809" s="143"/>
      <c r="H1809" s="143"/>
      <c r="I1809" s="143"/>
      <c r="J1809" s="143"/>
      <c r="K1809" s="143"/>
      <c r="L1809" s="143"/>
      <c r="M1809" s="143"/>
      <c r="N1809" s="143"/>
      <c r="O1809" s="143"/>
      <c r="P1809" s="143"/>
      <c r="Q1809" s="143"/>
      <c r="R1809" s="143"/>
      <c r="S1809" s="143"/>
      <c r="T1809" s="143"/>
      <c r="U1809" s="143"/>
      <c r="V1809" s="143"/>
      <c r="W1809" s="143"/>
      <c r="X1809" s="143"/>
      <c r="Y1809" s="143"/>
      <c r="Z1809" s="143"/>
      <c r="AA1809" s="144">
        <f>SUM(AA1800:AA1808)</f>
        <v>2557771.3000000003</v>
      </c>
      <c r="AB1809" s="145">
        <f>AA1809/E1800</f>
        <v>1.0000000000000002</v>
      </c>
      <c r="AC1809" s="136"/>
      <c r="AD1809" s="137"/>
      <c r="AE1809" s="136"/>
      <c r="AF1809" s="126"/>
      <c r="AG1809" s="126"/>
    </row>
    <row r="1810" spans="1:33" s="52" customFormat="1" x14ac:dyDescent="0.25">
      <c r="A1810" s="513">
        <v>205</v>
      </c>
      <c r="B1810" s="510" t="s">
        <v>697</v>
      </c>
      <c r="C1810" s="516" t="s">
        <v>663</v>
      </c>
      <c r="D1810" s="522" t="s">
        <v>1062</v>
      </c>
      <c r="E1810" s="519">
        <v>1371993.28</v>
      </c>
      <c r="F1810" s="132" t="s">
        <v>118</v>
      </c>
      <c r="G1810" s="79"/>
      <c r="H1810" s="79"/>
      <c r="I1810" s="79"/>
      <c r="J1810" s="79"/>
      <c r="K1810" s="79"/>
      <c r="L1810" s="79">
        <v>82850</v>
      </c>
      <c r="M1810" s="79"/>
      <c r="N1810" s="79"/>
      <c r="O1810" s="79"/>
      <c r="P1810" s="79"/>
      <c r="Q1810" s="79"/>
      <c r="R1810" s="79">
        <v>100000</v>
      </c>
      <c r="S1810" s="79"/>
      <c r="T1810" s="79"/>
      <c r="U1810" s="79"/>
      <c r="V1810" s="79"/>
      <c r="W1810" s="79"/>
      <c r="X1810" s="79"/>
      <c r="Y1810" s="79"/>
      <c r="Z1810" s="79"/>
      <c r="AA1810" s="261">
        <v>82850</v>
      </c>
      <c r="AB1810" s="175"/>
      <c r="AC1810" s="136"/>
      <c r="AD1810" s="137"/>
      <c r="AE1810" s="136"/>
      <c r="AF1810" s="126"/>
      <c r="AG1810" s="126"/>
    </row>
    <row r="1811" spans="1:33" s="52" customFormat="1" x14ac:dyDescent="0.25">
      <c r="A1811" s="514"/>
      <c r="B1811" s="511"/>
      <c r="C1811" s="517"/>
      <c r="D1811" s="517"/>
      <c r="E1811" s="520"/>
      <c r="F1811" s="132" t="s">
        <v>696</v>
      </c>
      <c r="G1811" s="79"/>
      <c r="H1811" s="79"/>
      <c r="I1811" s="79"/>
      <c r="J1811" s="79"/>
      <c r="K1811" s="79"/>
      <c r="L1811" s="79">
        <v>50000</v>
      </c>
      <c r="M1811" s="79"/>
      <c r="N1811" s="79"/>
      <c r="O1811" s="79"/>
      <c r="P1811" s="79"/>
      <c r="Q1811" s="79"/>
      <c r="R1811" s="79">
        <v>35000</v>
      </c>
      <c r="S1811" s="79"/>
      <c r="T1811" s="79"/>
      <c r="U1811" s="79"/>
      <c r="V1811" s="79"/>
      <c r="W1811" s="79"/>
      <c r="X1811" s="79"/>
      <c r="Y1811" s="79"/>
      <c r="Z1811" s="79"/>
      <c r="AA1811" s="261">
        <v>50000</v>
      </c>
      <c r="AB1811" s="175"/>
      <c r="AC1811" s="136">
        <v>1</v>
      </c>
      <c r="AD1811" s="137">
        <v>34715</v>
      </c>
      <c r="AE1811" s="136" t="s">
        <v>1438</v>
      </c>
      <c r="AF1811" s="126"/>
      <c r="AG1811" s="126"/>
    </row>
    <row r="1812" spans="1:33" s="52" customFormat="1" x14ac:dyDescent="0.25">
      <c r="A1812" s="514"/>
      <c r="B1812" s="511"/>
      <c r="C1812" s="517"/>
      <c r="D1812" s="517"/>
      <c r="E1812" s="520"/>
      <c r="F1812" s="132" t="s">
        <v>171</v>
      </c>
      <c r="G1812" s="79"/>
      <c r="H1812" s="79"/>
      <c r="I1812" s="79"/>
      <c r="J1812" s="79"/>
      <c r="K1812" s="79"/>
      <c r="L1812" s="79">
        <v>33140</v>
      </c>
      <c r="M1812" s="79"/>
      <c r="N1812" s="79"/>
      <c r="O1812" s="79"/>
      <c r="P1812" s="79"/>
      <c r="Q1812" s="79"/>
      <c r="R1812" s="79"/>
      <c r="S1812" s="79"/>
      <c r="T1812" s="79"/>
      <c r="U1812" s="79"/>
      <c r="V1812" s="79"/>
      <c r="W1812" s="79"/>
      <c r="X1812" s="79"/>
      <c r="Y1812" s="79"/>
      <c r="Z1812" s="79"/>
      <c r="AA1812" s="261">
        <v>33140</v>
      </c>
      <c r="AB1812" s="175"/>
      <c r="AC1812" s="136"/>
      <c r="AD1812" s="137"/>
      <c r="AE1812" s="136" t="s">
        <v>1439</v>
      </c>
      <c r="AF1812" s="126"/>
      <c r="AG1812" s="126"/>
    </row>
    <row r="1813" spans="1:33" s="52" customFormat="1" x14ac:dyDescent="0.25">
      <c r="A1813" s="514"/>
      <c r="B1813" s="511"/>
      <c r="C1813" s="517"/>
      <c r="D1813" s="517"/>
      <c r="E1813" s="520"/>
      <c r="F1813" s="132" t="s">
        <v>117</v>
      </c>
      <c r="G1813" s="79"/>
      <c r="H1813" s="79"/>
      <c r="I1813" s="79"/>
      <c r="J1813" s="79"/>
      <c r="K1813" s="79"/>
      <c r="L1813" s="79">
        <v>452074</v>
      </c>
      <c r="M1813" s="79"/>
      <c r="N1813" s="79"/>
      <c r="O1813" s="79"/>
      <c r="P1813" s="79"/>
      <c r="Q1813" s="79"/>
      <c r="R1813" s="79">
        <v>235854</v>
      </c>
      <c r="S1813" s="79"/>
      <c r="T1813" s="79"/>
      <c r="U1813" s="79"/>
      <c r="V1813" s="79"/>
      <c r="W1813" s="79"/>
      <c r="X1813" s="79"/>
      <c r="Y1813" s="79"/>
      <c r="Z1813" s="79"/>
      <c r="AA1813" s="261">
        <v>452074</v>
      </c>
      <c r="AB1813" s="175"/>
      <c r="AC1813" s="136">
        <v>4</v>
      </c>
      <c r="AD1813" s="137">
        <v>216220</v>
      </c>
      <c r="AE1813" s="136"/>
      <c r="AF1813" s="126"/>
      <c r="AG1813" s="126"/>
    </row>
    <row r="1814" spans="1:33" s="52" customFormat="1" x14ac:dyDescent="0.25">
      <c r="A1814" s="514"/>
      <c r="B1814" s="511"/>
      <c r="C1814" s="517"/>
      <c r="D1814" s="517"/>
      <c r="E1814" s="520"/>
      <c r="F1814" s="132" t="s">
        <v>115</v>
      </c>
      <c r="G1814" s="79"/>
      <c r="H1814" s="79"/>
      <c r="I1814" s="79"/>
      <c r="J1814" s="79"/>
      <c r="K1814" s="79"/>
      <c r="L1814" s="79"/>
      <c r="M1814" s="79"/>
      <c r="N1814" s="79"/>
      <c r="O1814" s="79"/>
      <c r="P1814" s="79"/>
      <c r="Q1814" s="79"/>
      <c r="R1814" s="79"/>
      <c r="S1814" s="79">
        <v>32000</v>
      </c>
      <c r="T1814" s="79"/>
      <c r="U1814" s="79"/>
      <c r="V1814" s="79"/>
      <c r="W1814" s="79"/>
      <c r="X1814" s="79"/>
      <c r="Y1814" s="79"/>
      <c r="Z1814" s="79"/>
      <c r="AA1814" s="261">
        <v>32000</v>
      </c>
      <c r="AB1814" s="175"/>
      <c r="AC1814" s="136"/>
      <c r="AD1814" s="137"/>
      <c r="AE1814" s="136"/>
      <c r="AF1814" s="126"/>
      <c r="AG1814" s="126"/>
    </row>
    <row r="1815" spans="1:33" s="52" customFormat="1" x14ac:dyDescent="0.25">
      <c r="A1815" s="514"/>
      <c r="B1815" s="511"/>
      <c r="C1815" s="517"/>
      <c r="D1815" s="517"/>
      <c r="E1815" s="520"/>
      <c r="F1815" s="132" t="s">
        <v>131</v>
      </c>
      <c r="G1815" s="79"/>
      <c r="H1815" s="79"/>
      <c r="I1815" s="79"/>
      <c r="J1815" s="79"/>
      <c r="K1815" s="79"/>
      <c r="L1815" s="79"/>
      <c r="M1815" s="79"/>
      <c r="N1815" s="79"/>
      <c r="O1815" s="79"/>
      <c r="P1815" s="79"/>
      <c r="Q1815" s="79"/>
      <c r="R1815" s="79"/>
      <c r="S1815" s="79">
        <v>30850</v>
      </c>
      <c r="T1815" s="79"/>
      <c r="U1815" s="79"/>
      <c r="V1815" s="79"/>
      <c r="W1815" s="79"/>
      <c r="X1815" s="79"/>
      <c r="Y1815" s="79"/>
      <c r="Z1815" s="79"/>
      <c r="AA1815" s="261">
        <v>30850</v>
      </c>
      <c r="AB1815" s="175"/>
      <c r="AC1815" s="136"/>
      <c r="AD1815" s="137"/>
      <c r="AE1815" s="136"/>
      <c r="AF1815" s="126"/>
      <c r="AG1815" s="126"/>
    </row>
    <row r="1816" spans="1:33" s="52" customFormat="1" x14ac:dyDescent="0.25">
      <c r="A1816" s="515"/>
      <c r="B1816" s="512"/>
      <c r="C1816" s="518"/>
      <c r="D1816" s="518"/>
      <c r="E1816" s="521"/>
      <c r="F1816" s="132" t="s">
        <v>113</v>
      </c>
      <c r="G1816" s="79"/>
      <c r="H1816" s="79"/>
      <c r="I1816" s="79"/>
      <c r="J1816" s="79"/>
      <c r="K1816" s="79"/>
      <c r="L1816" s="79">
        <v>388930</v>
      </c>
      <c r="M1816" s="79"/>
      <c r="N1816" s="79"/>
      <c r="O1816" s="79"/>
      <c r="P1816" s="79"/>
      <c r="Q1816" s="79"/>
      <c r="R1816" s="79">
        <v>89657</v>
      </c>
      <c r="S1816" s="79"/>
      <c r="T1816" s="79"/>
      <c r="U1816" s="79"/>
      <c r="V1816" s="79"/>
      <c r="W1816" s="79"/>
      <c r="X1816" s="79"/>
      <c r="Y1816" s="79"/>
      <c r="Z1816" s="79"/>
      <c r="AA1816" s="261">
        <v>388930</v>
      </c>
      <c r="AB1816" s="175"/>
      <c r="AC1816" s="136">
        <v>3</v>
      </c>
      <c r="AD1816" s="137">
        <v>299273</v>
      </c>
      <c r="AE1816" s="136"/>
      <c r="AF1816" s="126"/>
      <c r="AG1816" s="126"/>
    </row>
    <row r="1817" spans="1:33" s="52" customFormat="1" x14ac:dyDescent="0.25">
      <c r="A1817" s="177"/>
      <c r="B1817" s="105"/>
      <c r="C1817" s="80"/>
      <c r="D1817" s="32"/>
      <c r="E1817" s="33"/>
      <c r="F1817" s="135" t="s">
        <v>258</v>
      </c>
      <c r="G1817" s="79"/>
      <c r="H1817" s="79"/>
      <c r="I1817" s="79"/>
      <c r="J1817" s="79"/>
      <c r="K1817" s="79"/>
      <c r="L1817" s="79"/>
      <c r="M1817" s="79"/>
      <c r="N1817" s="79"/>
      <c r="O1817" s="79"/>
      <c r="P1817" s="79"/>
      <c r="Q1817" s="79"/>
      <c r="R1817" s="79">
        <v>300000</v>
      </c>
      <c r="S1817" s="79"/>
      <c r="T1817" s="79"/>
      <c r="U1817" s="79"/>
      <c r="V1817" s="79"/>
      <c r="W1817" s="79"/>
      <c r="X1817" s="79"/>
      <c r="Y1817" s="79"/>
      <c r="Z1817" s="79"/>
      <c r="AA1817" s="261">
        <v>300000</v>
      </c>
      <c r="AB1817" s="175"/>
      <c r="AC1817" s="136"/>
      <c r="AD1817" s="137"/>
      <c r="AE1817" s="136"/>
      <c r="AF1817" s="126"/>
      <c r="AG1817" s="126"/>
    </row>
    <row r="1818" spans="1:33" s="52" customFormat="1" x14ac:dyDescent="0.25">
      <c r="A1818" s="181"/>
      <c r="B1818" s="182" t="s">
        <v>16</v>
      </c>
      <c r="C1818" s="183"/>
      <c r="D1818" s="82"/>
      <c r="E1818" s="82"/>
      <c r="F1818" s="184"/>
      <c r="G1818" s="143"/>
      <c r="H1818" s="143"/>
      <c r="I1818" s="143"/>
      <c r="J1818" s="143"/>
      <c r="K1818" s="143"/>
      <c r="L1818" s="143"/>
      <c r="M1818" s="143"/>
      <c r="N1818" s="143"/>
      <c r="O1818" s="143"/>
      <c r="P1818" s="143"/>
      <c r="Q1818" s="143"/>
      <c r="R1818" s="143"/>
      <c r="S1818" s="143"/>
      <c r="T1818" s="143"/>
      <c r="U1818" s="143"/>
      <c r="V1818" s="143"/>
      <c r="W1818" s="143"/>
      <c r="X1818" s="143"/>
      <c r="Y1818" s="143"/>
      <c r="Z1818" s="143"/>
      <c r="AA1818" s="144">
        <f>SUM(AA1810:AA1817)</f>
        <v>1369844</v>
      </c>
      <c r="AB1818" s="145">
        <f>AA1818/E1810</f>
        <v>0.99843346171491454</v>
      </c>
      <c r="AC1818" s="136"/>
      <c r="AD1818" s="137"/>
      <c r="AE1818" s="136"/>
      <c r="AF1818" s="126"/>
      <c r="AG1818" s="126"/>
    </row>
    <row r="1819" spans="1:33" s="52" customFormat="1" x14ac:dyDescent="0.25">
      <c r="A1819" s="513">
        <v>206</v>
      </c>
      <c r="B1819" s="510" t="s">
        <v>698</v>
      </c>
      <c r="C1819" s="516" t="s">
        <v>699</v>
      </c>
      <c r="D1819" s="522" t="s">
        <v>1002</v>
      </c>
      <c r="E1819" s="519">
        <v>1904367.28</v>
      </c>
      <c r="F1819" s="132" t="s">
        <v>46</v>
      </c>
      <c r="G1819" s="84"/>
      <c r="H1819" s="133"/>
      <c r="I1819" s="133"/>
      <c r="J1819" s="133">
        <v>500000</v>
      </c>
      <c r="K1819" s="133"/>
      <c r="L1819" s="134"/>
      <c r="M1819" s="133"/>
      <c r="N1819" s="133"/>
      <c r="O1819" s="133"/>
      <c r="P1819" s="133"/>
      <c r="Q1819" s="133"/>
      <c r="R1819" s="133"/>
      <c r="S1819" s="133"/>
      <c r="T1819" s="133"/>
      <c r="U1819" s="133"/>
      <c r="V1819" s="133"/>
      <c r="W1819" s="133"/>
      <c r="X1819" s="133"/>
      <c r="Y1819" s="133"/>
      <c r="Z1819" s="133"/>
      <c r="AA1819" s="133">
        <v>500000</v>
      </c>
      <c r="AB1819" s="175"/>
      <c r="AC1819" s="136">
        <v>3</v>
      </c>
      <c r="AD1819" s="137">
        <v>499860</v>
      </c>
      <c r="AE1819" s="136"/>
      <c r="AF1819" s="126"/>
      <c r="AG1819" s="126"/>
    </row>
    <row r="1820" spans="1:33" s="52" customFormat="1" x14ac:dyDescent="0.25">
      <c r="A1820" s="514"/>
      <c r="B1820" s="511"/>
      <c r="C1820" s="517"/>
      <c r="D1820" s="577"/>
      <c r="E1820" s="520"/>
      <c r="F1820" s="132" t="s">
        <v>82</v>
      </c>
      <c r="G1820" s="84"/>
      <c r="H1820" s="133"/>
      <c r="I1820" s="133"/>
      <c r="J1820" s="133">
        <v>120000</v>
      </c>
      <c r="K1820" s="133"/>
      <c r="L1820" s="133"/>
      <c r="M1820" s="133"/>
      <c r="N1820" s="133"/>
      <c r="O1820" s="133"/>
      <c r="P1820" s="133"/>
      <c r="Q1820" s="133"/>
      <c r="R1820" s="133"/>
      <c r="S1820" s="133"/>
      <c r="T1820" s="133">
        <v>80000</v>
      </c>
      <c r="U1820" s="133"/>
      <c r="V1820" s="133"/>
      <c r="W1820" s="133"/>
      <c r="X1820" s="133"/>
      <c r="Y1820" s="133"/>
      <c r="Z1820" s="133"/>
      <c r="AA1820" s="133">
        <v>120000</v>
      </c>
      <c r="AB1820" s="175"/>
      <c r="AC1820" s="136">
        <v>1</v>
      </c>
      <c r="AD1820" s="137">
        <v>40000</v>
      </c>
      <c r="AE1820" s="136"/>
      <c r="AF1820" s="126"/>
      <c r="AG1820" s="126"/>
    </row>
    <row r="1821" spans="1:33" s="52" customFormat="1" x14ac:dyDescent="0.25">
      <c r="A1821" s="514"/>
      <c r="B1821" s="511"/>
      <c r="C1821" s="517"/>
      <c r="D1821" s="577"/>
      <c r="E1821" s="520"/>
      <c r="F1821" s="132" t="s">
        <v>53</v>
      </c>
      <c r="G1821" s="84"/>
      <c r="H1821" s="133"/>
      <c r="I1821" s="133"/>
      <c r="J1821" s="133">
        <v>690640.28</v>
      </c>
      <c r="K1821" s="133"/>
      <c r="L1821" s="133"/>
      <c r="M1821" s="133">
        <v>411158.28</v>
      </c>
      <c r="N1821" s="133"/>
      <c r="O1821" s="133"/>
      <c r="P1821" s="133"/>
      <c r="Q1821" s="133"/>
      <c r="R1821" s="133"/>
      <c r="S1821" s="133"/>
      <c r="T1821" s="133"/>
      <c r="U1821" s="133"/>
      <c r="V1821" s="133"/>
      <c r="W1821" s="133"/>
      <c r="X1821" s="133"/>
      <c r="Y1821" s="133"/>
      <c r="Z1821" s="133"/>
      <c r="AA1821" s="133">
        <v>690640.28</v>
      </c>
      <c r="AB1821" s="175"/>
      <c r="AC1821" s="136">
        <v>4</v>
      </c>
      <c r="AD1821" s="137">
        <v>279482</v>
      </c>
      <c r="AE1821" s="136"/>
      <c r="AF1821" s="126"/>
      <c r="AG1821" s="126"/>
    </row>
    <row r="1822" spans="1:33" s="52" customFormat="1" x14ac:dyDescent="0.25">
      <c r="A1822" s="514"/>
      <c r="B1822" s="511"/>
      <c r="C1822" s="517"/>
      <c r="D1822" s="577"/>
      <c r="E1822" s="520"/>
      <c r="F1822" s="132" t="s">
        <v>263</v>
      </c>
      <c r="G1822" s="84"/>
      <c r="H1822" s="133"/>
      <c r="I1822" s="133"/>
      <c r="J1822" s="133"/>
      <c r="K1822" s="133"/>
      <c r="L1822" s="133"/>
      <c r="M1822" s="133">
        <v>210000</v>
      </c>
      <c r="N1822" s="133"/>
      <c r="O1822" s="133"/>
      <c r="P1822" s="133"/>
      <c r="Q1822" s="133"/>
      <c r="R1822" s="133"/>
      <c r="S1822" s="133">
        <v>210000</v>
      </c>
      <c r="T1822" s="133"/>
      <c r="U1822" s="133"/>
      <c r="V1822" s="133"/>
      <c r="W1822" s="133"/>
      <c r="X1822" s="133"/>
      <c r="Y1822" s="133"/>
      <c r="Z1822" s="133"/>
      <c r="AA1822" s="133">
        <v>210000</v>
      </c>
      <c r="AB1822" s="175"/>
      <c r="AC1822" s="136"/>
      <c r="AD1822" s="137"/>
      <c r="AE1822" s="136"/>
      <c r="AF1822" s="126"/>
      <c r="AG1822" s="126"/>
    </row>
    <row r="1823" spans="1:33" s="52" customFormat="1" x14ac:dyDescent="0.25">
      <c r="A1823" s="177"/>
      <c r="B1823" s="105"/>
      <c r="C1823" s="80"/>
      <c r="D1823" s="284"/>
      <c r="E1823" s="33"/>
      <c r="F1823" s="135" t="s">
        <v>76</v>
      </c>
      <c r="G1823" s="84"/>
      <c r="H1823" s="133"/>
      <c r="I1823" s="133"/>
      <c r="J1823" s="133"/>
      <c r="K1823" s="133"/>
      <c r="L1823" s="133"/>
      <c r="M1823" s="133"/>
      <c r="N1823" s="133"/>
      <c r="O1823" s="133"/>
      <c r="P1823" s="133"/>
      <c r="Q1823" s="133"/>
      <c r="R1823" s="133">
        <v>100000</v>
      </c>
      <c r="S1823" s="133"/>
      <c r="T1823" s="133"/>
      <c r="U1823" s="133"/>
      <c r="V1823" s="133"/>
      <c r="W1823" s="133"/>
      <c r="X1823" s="133"/>
      <c r="Y1823" s="133"/>
      <c r="Z1823" s="133"/>
      <c r="AA1823" s="133">
        <v>100000</v>
      </c>
      <c r="AB1823" s="175"/>
      <c r="AC1823" s="136"/>
      <c r="AD1823" s="137"/>
      <c r="AE1823" s="136"/>
      <c r="AF1823" s="126"/>
      <c r="AG1823" s="126"/>
    </row>
    <row r="1824" spans="1:33" s="52" customFormat="1" x14ac:dyDescent="0.25">
      <c r="A1824" s="177"/>
      <c r="B1824" s="105"/>
      <c r="C1824" s="80"/>
      <c r="D1824" s="284"/>
      <c r="E1824" s="33"/>
      <c r="F1824" s="135" t="s">
        <v>1316</v>
      </c>
      <c r="G1824" s="84"/>
      <c r="H1824" s="133"/>
      <c r="I1824" s="133"/>
      <c r="J1824" s="133"/>
      <c r="K1824" s="133"/>
      <c r="L1824" s="133"/>
      <c r="M1824" s="133"/>
      <c r="N1824" s="133"/>
      <c r="O1824" s="133"/>
      <c r="P1824" s="133"/>
      <c r="Q1824" s="133"/>
      <c r="R1824" s="133"/>
      <c r="S1824" s="133"/>
      <c r="T1824" s="133"/>
      <c r="U1824" s="133"/>
      <c r="V1824" s="133"/>
      <c r="W1824" s="133"/>
      <c r="X1824" s="133">
        <v>34727</v>
      </c>
      <c r="Y1824" s="133"/>
      <c r="Z1824" s="133"/>
      <c r="AA1824" s="133">
        <v>34727</v>
      </c>
      <c r="AB1824" s="175"/>
      <c r="AC1824" s="136"/>
      <c r="AD1824" s="137"/>
      <c r="AE1824" s="136"/>
      <c r="AF1824" s="126"/>
      <c r="AG1824" s="126"/>
    </row>
    <row r="1825" spans="1:33" s="52" customFormat="1" x14ac:dyDescent="0.25">
      <c r="A1825" s="177"/>
      <c r="B1825" s="105"/>
      <c r="C1825" s="80"/>
      <c r="D1825" s="284"/>
      <c r="E1825" s="33"/>
      <c r="F1825" s="135" t="s">
        <v>35</v>
      </c>
      <c r="G1825" s="84"/>
      <c r="H1825" s="133"/>
      <c r="I1825" s="133"/>
      <c r="J1825" s="133"/>
      <c r="K1825" s="133"/>
      <c r="L1825" s="133"/>
      <c r="M1825" s="133"/>
      <c r="N1825" s="133"/>
      <c r="O1825" s="133"/>
      <c r="P1825" s="133"/>
      <c r="Q1825" s="133"/>
      <c r="R1825" s="133"/>
      <c r="S1825" s="133">
        <v>30000</v>
      </c>
      <c r="T1825" s="133"/>
      <c r="U1825" s="133"/>
      <c r="V1825" s="133"/>
      <c r="W1825" s="133"/>
      <c r="X1825" s="133"/>
      <c r="Y1825" s="133"/>
      <c r="Z1825" s="133"/>
      <c r="AA1825" s="133">
        <v>30000</v>
      </c>
      <c r="AB1825" s="175"/>
      <c r="AC1825" s="136"/>
      <c r="AD1825" s="137"/>
      <c r="AE1825" s="136"/>
      <c r="AF1825" s="126"/>
      <c r="AG1825" s="126"/>
    </row>
    <row r="1826" spans="1:33" s="52" customFormat="1" x14ac:dyDescent="0.25">
      <c r="A1826" s="177"/>
      <c r="B1826" s="105"/>
      <c r="C1826" s="80"/>
      <c r="D1826" s="284"/>
      <c r="E1826" s="33"/>
      <c r="F1826" s="135" t="s">
        <v>77</v>
      </c>
      <c r="G1826" s="84"/>
      <c r="H1826" s="133"/>
      <c r="I1826" s="133"/>
      <c r="J1826" s="133"/>
      <c r="K1826" s="133"/>
      <c r="L1826" s="133"/>
      <c r="M1826" s="133"/>
      <c r="N1826" s="133"/>
      <c r="O1826" s="133"/>
      <c r="P1826" s="133"/>
      <c r="Q1826" s="133"/>
      <c r="R1826" s="133"/>
      <c r="S1826" s="133">
        <v>9000</v>
      </c>
      <c r="T1826" s="133"/>
      <c r="U1826" s="133"/>
      <c r="V1826" s="133"/>
      <c r="W1826" s="133"/>
      <c r="X1826" s="133"/>
      <c r="Y1826" s="133"/>
      <c r="Z1826" s="133"/>
      <c r="AA1826" s="133">
        <v>9000</v>
      </c>
      <c r="AB1826" s="175"/>
      <c r="AC1826" s="136"/>
      <c r="AD1826" s="137"/>
      <c r="AE1826" s="136"/>
      <c r="AF1826" s="126"/>
      <c r="AG1826" s="126"/>
    </row>
    <row r="1827" spans="1:33" s="52" customFormat="1" x14ac:dyDescent="0.25">
      <c r="A1827" s="181"/>
      <c r="B1827" s="182" t="s">
        <v>16</v>
      </c>
      <c r="C1827" s="183"/>
      <c r="D1827" s="82"/>
      <c r="E1827" s="82"/>
      <c r="F1827" s="184"/>
      <c r="G1827" s="143"/>
      <c r="H1827" s="143"/>
      <c r="I1827" s="143"/>
      <c r="J1827" s="143"/>
      <c r="K1827" s="143"/>
      <c r="L1827" s="143"/>
      <c r="M1827" s="143"/>
      <c r="N1827" s="143"/>
      <c r="O1827" s="143"/>
      <c r="P1827" s="143"/>
      <c r="Q1827" s="143"/>
      <c r="R1827" s="143"/>
      <c r="S1827" s="143"/>
      <c r="T1827" s="143"/>
      <c r="U1827" s="143"/>
      <c r="V1827" s="143"/>
      <c r="W1827" s="143"/>
      <c r="X1827" s="143"/>
      <c r="Y1827" s="143"/>
      <c r="Z1827" s="143"/>
      <c r="AA1827" s="144">
        <f>SUM(AA1819:AA1826)</f>
        <v>1694367.28</v>
      </c>
      <c r="AB1827" s="145">
        <f>AA1827/E1819</f>
        <v>0.88972715389228907</v>
      </c>
      <c r="AC1827" s="136"/>
      <c r="AD1827" s="137"/>
      <c r="AE1827" s="136"/>
      <c r="AF1827" s="126"/>
      <c r="AG1827" s="126"/>
    </row>
    <row r="1828" spans="1:33" s="52" customFormat="1" x14ac:dyDescent="0.25">
      <c r="A1828" s="513">
        <v>207</v>
      </c>
      <c r="B1828" s="510" t="s">
        <v>700</v>
      </c>
      <c r="C1828" s="516" t="s">
        <v>701</v>
      </c>
      <c r="D1828" s="522" t="s">
        <v>1003</v>
      </c>
      <c r="E1828" s="519">
        <v>1213904.9600000002</v>
      </c>
      <c r="F1828" s="132" t="s">
        <v>32</v>
      </c>
      <c r="G1828" s="84"/>
      <c r="H1828" s="133"/>
      <c r="I1828" s="134">
        <v>51188.5</v>
      </c>
      <c r="J1828" s="134"/>
      <c r="K1828" s="134"/>
      <c r="L1828" s="133"/>
      <c r="M1828" s="133"/>
      <c r="N1828" s="133"/>
      <c r="O1828" s="133"/>
      <c r="P1828" s="133"/>
      <c r="Q1828" s="133"/>
      <c r="R1828" s="133"/>
      <c r="S1828" s="133"/>
      <c r="T1828" s="133"/>
      <c r="U1828" s="133"/>
      <c r="V1828" s="133"/>
      <c r="W1828" s="133"/>
      <c r="X1828" s="133"/>
      <c r="Y1828" s="133"/>
      <c r="Z1828" s="133"/>
      <c r="AA1828" s="133">
        <v>51188.5</v>
      </c>
      <c r="AB1828" s="175"/>
      <c r="AC1828" s="136"/>
      <c r="AD1828" s="137"/>
      <c r="AE1828" s="136"/>
      <c r="AF1828" s="126"/>
      <c r="AG1828" s="126"/>
    </row>
    <row r="1829" spans="1:33" s="52" customFormat="1" x14ac:dyDescent="0.25">
      <c r="A1829" s="514"/>
      <c r="B1829" s="511"/>
      <c r="C1829" s="517"/>
      <c r="D1829" s="577"/>
      <c r="E1829" s="520"/>
      <c r="F1829" s="132" t="s">
        <v>26</v>
      </c>
      <c r="G1829" s="84"/>
      <c r="H1829" s="133"/>
      <c r="I1829" s="133"/>
      <c r="J1829" s="133"/>
      <c r="K1829" s="133"/>
      <c r="L1829" s="133"/>
      <c r="M1829" s="133"/>
      <c r="N1829" s="133">
        <v>39843.86</v>
      </c>
      <c r="O1829" s="133"/>
      <c r="P1829" s="133"/>
      <c r="Q1829" s="133"/>
      <c r="R1829" s="133">
        <v>39843.86</v>
      </c>
      <c r="S1829" s="133"/>
      <c r="T1829" s="133"/>
      <c r="U1829" s="133"/>
      <c r="V1829" s="133"/>
      <c r="W1829" s="133"/>
      <c r="X1829" s="133"/>
      <c r="Y1829" s="133"/>
      <c r="Z1829" s="133"/>
      <c r="AA1829" s="133">
        <v>39843.86</v>
      </c>
      <c r="AB1829" s="175"/>
      <c r="AC1829" s="136"/>
      <c r="AD1829" s="137"/>
      <c r="AE1829" s="136"/>
      <c r="AF1829" s="126"/>
      <c r="AG1829" s="126"/>
    </row>
    <row r="1830" spans="1:33" s="52" customFormat="1" x14ac:dyDescent="0.25">
      <c r="A1830" s="514"/>
      <c r="B1830" s="511"/>
      <c r="C1830" s="517"/>
      <c r="D1830" s="577"/>
      <c r="E1830" s="520"/>
      <c r="F1830" s="132" t="s">
        <v>145</v>
      </c>
      <c r="G1830" s="84"/>
      <c r="H1830" s="133"/>
      <c r="I1830" s="133">
        <v>651990.56999999995</v>
      </c>
      <c r="J1830" s="133"/>
      <c r="K1830" s="133"/>
      <c r="L1830" s="133"/>
      <c r="M1830" s="133"/>
      <c r="N1830" s="133"/>
      <c r="O1830" s="133"/>
      <c r="P1830" s="133"/>
      <c r="Q1830" s="133"/>
      <c r="R1830" s="133"/>
      <c r="S1830" s="133"/>
      <c r="T1830" s="133"/>
      <c r="U1830" s="133"/>
      <c r="V1830" s="133"/>
      <c r="W1830" s="133"/>
      <c r="X1830" s="133"/>
      <c r="Y1830" s="133"/>
      <c r="Z1830" s="133"/>
      <c r="AA1830" s="133">
        <v>651990.56999999995</v>
      </c>
      <c r="AB1830" s="175"/>
      <c r="AC1830" s="136">
        <v>9</v>
      </c>
      <c r="AD1830" s="137">
        <v>574201</v>
      </c>
      <c r="AE1830" s="136"/>
      <c r="AF1830" s="126"/>
      <c r="AG1830" s="126"/>
    </row>
    <row r="1831" spans="1:33" s="52" customFormat="1" x14ac:dyDescent="0.25">
      <c r="A1831" s="514"/>
      <c r="B1831" s="511"/>
      <c r="C1831" s="517"/>
      <c r="D1831" s="577"/>
      <c r="E1831" s="520"/>
      <c r="F1831" s="132" t="s">
        <v>46</v>
      </c>
      <c r="G1831" s="84"/>
      <c r="H1831" s="133"/>
      <c r="I1831" s="133"/>
      <c r="J1831" s="133"/>
      <c r="K1831" s="133"/>
      <c r="L1831" s="133"/>
      <c r="M1831" s="133">
        <v>253551.86</v>
      </c>
      <c r="N1831" s="133"/>
      <c r="O1831" s="133"/>
      <c r="P1831" s="133">
        <v>253551.86</v>
      </c>
      <c r="Q1831" s="133"/>
      <c r="R1831" s="133"/>
      <c r="S1831" s="133"/>
      <c r="T1831" s="133"/>
      <c r="U1831" s="133"/>
      <c r="V1831" s="133"/>
      <c r="W1831" s="133"/>
      <c r="X1831" s="133"/>
      <c r="Y1831" s="133"/>
      <c r="Z1831" s="133"/>
      <c r="AA1831" s="133">
        <v>253551.86</v>
      </c>
      <c r="AB1831" s="175"/>
      <c r="AC1831" s="136"/>
      <c r="AD1831" s="137"/>
      <c r="AE1831" s="136"/>
      <c r="AF1831" s="126"/>
      <c r="AG1831" s="126"/>
    </row>
    <row r="1832" spans="1:33" s="52" customFormat="1" x14ac:dyDescent="0.25">
      <c r="A1832" s="515"/>
      <c r="B1832" s="512"/>
      <c r="C1832" s="518"/>
      <c r="D1832" s="578"/>
      <c r="E1832" s="521"/>
      <c r="F1832" s="135" t="s">
        <v>122</v>
      </c>
      <c r="G1832" s="84"/>
      <c r="H1832" s="133"/>
      <c r="I1832" s="133"/>
      <c r="J1832" s="133"/>
      <c r="K1832" s="133"/>
      <c r="L1832" s="133"/>
      <c r="M1832" s="133">
        <v>217330</v>
      </c>
      <c r="N1832" s="133"/>
      <c r="O1832" s="133"/>
      <c r="P1832" s="133">
        <v>217330.17</v>
      </c>
      <c r="Q1832" s="133"/>
      <c r="R1832" s="133"/>
      <c r="S1832" s="133"/>
      <c r="T1832" s="133"/>
      <c r="U1832" s="133"/>
      <c r="V1832" s="133"/>
      <c r="W1832" s="133"/>
      <c r="X1832" s="133"/>
      <c r="Y1832" s="133"/>
      <c r="Z1832" s="133"/>
      <c r="AA1832" s="133">
        <v>217330</v>
      </c>
      <c r="AB1832" s="175"/>
      <c r="AC1832" s="136"/>
      <c r="AD1832" s="137"/>
      <c r="AE1832" s="136"/>
      <c r="AF1832" s="126"/>
      <c r="AG1832" s="126"/>
    </row>
    <row r="1833" spans="1:33" s="52" customFormat="1" x14ac:dyDescent="0.25">
      <c r="A1833" s="181"/>
      <c r="B1833" s="182" t="s">
        <v>16</v>
      </c>
      <c r="C1833" s="183"/>
      <c r="D1833" s="82"/>
      <c r="E1833" s="82"/>
      <c r="F1833" s="184"/>
      <c r="G1833" s="143"/>
      <c r="H1833" s="143"/>
      <c r="I1833" s="143"/>
      <c r="J1833" s="143"/>
      <c r="K1833" s="143"/>
      <c r="L1833" s="143"/>
      <c r="M1833" s="143"/>
      <c r="N1833" s="143"/>
      <c r="O1833" s="143"/>
      <c r="P1833" s="143"/>
      <c r="Q1833" s="143"/>
      <c r="R1833" s="143"/>
      <c r="S1833" s="143"/>
      <c r="T1833" s="143"/>
      <c r="U1833" s="143"/>
      <c r="V1833" s="143"/>
      <c r="W1833" s="143"/>
      <c r="X1833" s="143"/>
      <c r="Y1833" s="143"/>
      <c r="Z1833" s="143"/>
      <c r="AA1833" s="144">
        <f>SUM(AA1828:AA1832)</f>
        <v>1213904.79</v>
      </c>
      <c r="AB1833" s="145">
        <f>AA1833/E1828</f>
        <v>0.99999985995608742</v>
      </c>
      <c r="AC1833" s="136"/>
      <c r="AD1833" s="137"/>
      <c r="AE1833" s="136"/>
      <c r="AF1833" s="126"/>
      <c r="AG1833" s="126"/>
    </row>
    <row r="1834" spans="1:33" s="52" customFormat="1" x14ac:dyDescent="0.25">
      <c r="A1834" s="513">
        <v>208</v>
      </c>
      <c r="B1834" s="510" t="s">
        <v>702</v>
      </c>
      <c r="C1834" s="516" t="s">
        <v>701</v>
      </c>
      <c r="D1834" s="522" t="s">
        <v>1004</v>
      </c>
      <c r="E1834" s="519">
        <v>1996108.69</v>
      </c>
      <c r="F1834" s="132" t="s">
        <v>46</v>
      </c>
      <c r="G1834" s="84"/>
      <c r="H1834" s="133"/>
      <c r="I1834" s="133"/>
      <c r="J1834" s="134"/>
      <c r="K1834" s="133">
        <v>505416.44</v>
      </c>
      <c r="L1834" s="133"/>
      <c r="M1834" s="133"/>
      <c r="N1834" s="133"/>
      <c r="O1834" s="133"/>
      <c r="P1834" s="133"/>
      <c r="Q1834" s="133"/>
      <c r="R1834" s="133">
        <v>136228.29999999999</v>
      </c>
      <c r="S1834" s="133"/>
      <c r="T1834" s="133"/>
      <c r="U1834" s="133"/>
      <c r="V1834" s="133"/>
      <c r="W1834" s="133"/>
      <c r="X1834" s="133"/>
      <c r="Y1834" s="133"/>
      <c r="Z1834" s="133"/>
      <c r="AA1834" s="133">
        <v>505416.44</v>
      </c>
      <c r="AB1834" s="175"/>
      <c r="AC1834" s="136">
        <v>3</v>
      </c>
      <c r="AD1834" s="137">
        <v>400877</v>
      </c>
      <c r="AE1834" s="136"/>
      <c r="AF1834" s="126"/>
      <c r="AG1834" s="126"/>
    </row>
    <row r="1835" spans="1:33" s="52" customFormat="1" x14ac:dyDescent="0.25">
      <c r="A1835" s="514"/>
      <c r="B1835" s="511"/>
      <c r="C1835" s="517"/>
      <c r="D1835" s="517"/>
      <c r="E1835" s="520"/>
      <c r="F1835" s="132" t="s">
        <v>24</v>
      </c>
      <c r="G1835" s="84"/>
      <c r="H1835" s="133"/>
      <c r="I1835" s="133"/>
      <c r="J1835" s="134">
        <v>180000</v>
      </c>
      <c r="K1835" s="133"/>
      <c r="L1835" s="133"/>
      <c r="M1835" s="133"/>
      <c r="N1835" s="133"/>
      <c r="O1835" s="133"/>
      <c r="P1835" s="133"/>
      <c r="Q1835" s="133"/>
      <c r="R1835" s="133">
        <v>150000</v>
      </c>
      <c r="S1835" s="133"/>
      <c r="T1835" s="133"/>
      <c r="U1835" s="133"/>
      <c r="V1835" s="133"/>
      <c r="W1835" s="133"/>
      <c r="X1835" s="133"/>
      <c r="Y1835" s="133"/>
      <c r="Z1835" s="133"/>
      <c r="AA1835" s="133">
        <v>180000</v>
      </c>
      <c r="AB1835" s="175"/>
      <c r="AC1835" s="136">
        <v>2</v>
      </c>
      <c r="AD1835" s="137">
        <v>30000</v>
      </c>
      <c r="AE1835" s="136"/>
      <c r="AF1835" s="126"/>
      <c r="AG1835" s="126"/>
    </row>
    <row r="1836" spans="1:33" s="52" customFormat="1" x14ac:dyDescent="0.25">
      <c r="A1836" s="514"/>
      <c r="B1836" s="511"/>
      <c r="C1836" s="517"/>
      <c r="D1836" s="517"/>
      <c r="E1836" s="520"/>
      <c r="F1836" s="132" t="s">
        <v>47</v>
      </c>
      <c r="G1836" s="84"/>
      <c r="H1836" s="133"/>
      <c r="I1836" s="133"/>
      <c r="J1836" s="133">
        <v>320000</v>
      </c>
      <c r="K1836" s="134">
        <v>80000</v>
      </c>
      <c r="L1836" s="133"/>
      <c r="M1836" s="133">
        <v>40000</v>
      </c>
      <c r="N1836" s="133"/>
      <c r="O1836" s="133"/>
      <c r="P1836" s="133"/>
      <c r="Q1836" s="133"/>
      <c r="R1836" s="133">
        <v>40000</v>
      </c>
      <c r="S1836" s="133"/>
      <c r="T1836" s="133"/>
      <c r="U1836" s="133"/>
      <c r="V1836" s="133"/>
      <c r="W1836" s="133"/>
      <c r="X1836" s="133"/>
      <c r="Y1836" s="133"/>
      <c r="Z1836" s="133"/>
      <c r="AA1836" s="133">
        <v>320000</v>
      </c>
      <c r="AB1836" s="175"/>
      <c r="AC1836" s="136">
        <v>7</v>
      </c>
      <c r="AD1836" s="137">
        <v>280000</v>
      </c>
      <c r="AE1836" s="136"/>
      <c r="AF1836" s="126"/>
      <c r="AG1836" s="126"/>
    </row>
    <row r="1837" spans="1:33" s="52" customFormat="1" x14ac:dyDescent="0.25">
      <c r="A1837" s="514"/>
      <c r="B1837" s="511"/>
      <c r="C1837" s="517"/>
      <c r="D1837" s="517"/>
      <c r="E1837" s="520"/>
      <c r="F1837" s="132" t="s">
        <v>51</v>
      </c>
      <c r="G1837" s="84"/>
      <c r="H1837" s="133"/>
      <c r="I1837" s="133"/>
      <c r="J1837" s="133">
        <v>190000</v>
      </c>
      <c r="K1837" s="134"/>
      <c r="L1837" s="133"/>
      <c r="M1837" s="133"/>
      <c r="N1837" s="133"/>
      <c r="O1837" s="133"/>
      <c r="P1837" s="133"/>
      <c r="Q1837" s="133">
        <v>190000</v>
      </c>
      <c r="R1837" s="133"/>
      <c r="S1837" s="133"/>
      <c r="T1837" s="133"/>
      <c r="U1837" s="133"/>
      <c r="V1837" s="133"/>
      <c r="W1837" s="133"/>
      <c r="X1837" s="133"/>
      <c r="Y1837" s="133"/>
      <c r="Z1837" s="133"/>
      <c r="AA1837" s="133">
        <v>190000</v>
      </c>
      <c r="AB1837" s="175"/>
      <c r="AC1837" s="136"/>
      <c r="AD1837" s="137"/>
      <c r="AE1837" s="136"/>
      <c r="AF1837" s="126"/>
      <c r="AG1837" s="126"/>
    </row>
    <row r="1838" spans="1:33" s="52" customFormat="1" x14ac:dyDescent="0.25">
      <c r="A1838" s="514"/>
      <c r="B1838" s="511"/>
      <c r="C1838" s="517"/>
      <c r="D1838" s="517"/>
      <c r="E1838" s="520"/>
      <c r="F1838" s="132" t="s">
        <v>76</v>
      </c>
      <c r="G1838" s="84"/>
      <c r="H1838" s="133"/>
      <c r="I1838" s="133"/>
      <c r="J1838" s="133"/>
      <c r="K1838" s="133">
        <v>690121.25</v>
      </c>
      <c r="L1838" s="133"/>
      <c r="M1838" s="133"/>
      <c r="N1838" s="133"/>
      <c r="O1838" s="133"/>
      <c r="P1838" s="133"/>
      <c r="Q1838" s="133">
        <v>452304.75</v>
      </c>
      <c r="R1838" s="133"/>
      <c r="S1838" s="133"/>
      <c r="T1838" s="133"/>
      <c r="U1838" s="133"/>
      <c r="V1838" s="133"/>
      <c r="W1838" s="133"/>
      <c r="X1838" s="133"/>
      <c r="Y1838" s="133"/>
      <c r="Z1838" s="133"/>
      <c r="AA1838" s="133">
        <v>690121.25</v>
      </c>
      <c r="AB1838" s="175"/>
      <c r="AC1838" s="136">
        <v>6</v>
      </c>
      <c r="AD1838" s="137">
        <v>237816.5</v>
      </c>
      <c r="AE1838" s="136"/>
      <c r="AF1838" s="126"/>
      <c r="AG1838" s="126"/>
    </row>
    <row r="1839" spans="1:33" s="52" customFormat="1" x14ac:dyDescent="0.25">
      <c r="A1839" s="177"/>
      <c r="B1839" s="105"/>
      <c r="C1839" s="80"/>
      <c r="D1839" s="32"/>
      <c r="E1839" s="33"/>
      <c r="F1839" s="134" t="s">
        <v>457</v>
      </c>
      <c r="G1839" s="84"/>
      <c r="H1839" s="133"/>
      <c r="I1839" s="133"/>
      <c r="J1839" s="133"/>
      <c r="K1839" s="133"/>
      <c r="L1839" s="133"/>
      <c r="M1839" s="133"/>
      <c r="N1839" s="133"/>
      <c r="O1839" s="133"/>
      <c r="P1839" s="133"/>
      <c r="Q1839" s="133"/>
      <c r="R1839" s="133"/>
      <c r="S1839" s="133">
        <v>5000</v>
      </c>
      <c r="T1839" s="133"/>
      <c r="U1839" s="133"/>
      <c r="V1839" s="133"/>
      <c r="W1839" s="133"/>
      <c r="X1839" s="133"/>
      <c r="Y1839" s="133"/>
      <c r="Z1839" s="133"/>
      <c r="AA1839" s="133">
        <v>5000</v>
      </c>
      <c r="AB1839" s="175"/>
      <c r="AC1839" s="136"/>
      <c r="AD1839" s="137"/>
      <c r="AE1839" s="136"/>
      <c r="AF1839" s="126"/>
      <c r="AG1839" s="126"/>
    </row>
    <row r="1840" spans="1:33" s="52" customFormat="1" x14ac:dyDescent="0.25">
      <c r="A1840" s="177"/>
      <c r="B1840" s="105"/>
      <c r="C1840" s="80"/>
      <c r="D1840" s="32"/>
      <c r="E1840" s="33"/>
      <c r="F1840" s="134" t="s">
        <v>53</v>
      </c>
      <c r="G1840" s="84"/>
      <c r="H1840" s="133"/>
      <c r="I1840" s="133"/>
      <c r="J1840" s="133"/>
      <c r="K1840" s="133"/>
      <c r="L1840" s="133"/>
      <c r="M1840" s="133"/>
      <c r="N1840" s="133"/>
      <c r="O1840" s="133"/>
      <c r="P1840" s="133"/>
      <c r="Q1840" s="133"/>
      <c r="R1840" s="133"/>
      <c r="S1840" s="133">
        <v>50000</v>
      </c>
      <c r="T1840" s="133"/>
      <c r="U1840" s="133"/>
      <c r="V1840" s="133"/>
      <c r="W1840" s="133"/>
      <c r="X1840" s="133"/>
      <c r="Y1840" s="133"/>
      <c r="Z1840" s="133"/>
      <c r="AA1840" s="133">
        <v>50000</v>
      </c>
      <c r="AB1840" s="175"/>
      <c r="AC1840" s="136"/>
      <c r="AD1840" s="137"/>
      <c r="AE1840" s="136"/>
      <c r="AF1840" s="126"/>
      <c r="AG1840" s="126"/>
    </row>
    <row r="1841" spans="1:33" s="52" customFormat="1" x14ac:dyDescent="0.25">
      <c r="A1841" s="177"/>
      <c r="B1841" s="105"/>
      <c r="C1841" s="80"/>
      <c r="D1841" s="32"/>
      <c r="E1841" s="33"/>
      <c r="F1841" s="134" t="s">
        <v>54</v>
      </c>
      <c r="G1841" s="84"/>
      <c r="H1841" s="133"/>
      <c r="I1841" s="133"/>
      <c r="J1841" s="133"/>
      <c r="K1841" s="133"/>
      <c r="L1841" s="133"/>
      <c r="M1841" s="133"/>
      <c r="N1841" s="133"/>
      <c r="O1841" s="133"/>
      <c r="P1841" s="133"/>
      <c r="Q1841" s="133"/>
      <c r="R1841" s="133"/>
      <c r="S1841" s="133">
        <v>5571</v>
      </c>
      <c r="T1841" s="133"/>
      <c r="U1841" s="133"/>
      <c r="V1841" s="133"/>
      <c r="W1841" s="133"/>
      <c r="X1841" s="133"/>
      <c r="Y1841" s="133"/>
      <c r="Z1841" s="133"/>
      <c r="AA1841" s="133">
        <v>5571</v>
      </c>
      <c r="AB1841" s="175"/>
      <c r="AC1841" s="136"/>
      <c r="AD1841" s="137"/>
      <c r="AE1841" s="136"/>
      <c r="AF1841" s="126"/>
      <c r="AG1841" s="126"/>
    </row>
    <row r="1842" spans="1:33" s="52" customFormat="1" x14ac:dyDescent="0.25">
      <c r="A1842" s="177"/>
      <c r="B1842" s="105"/>
      <c r="C1842" s="80"/>
      <c r="D1842" s="32"/>
      <c r="E1842" s="33"/>
      <c r="F1842" s="134" t="s">
        <v>55</v>
      </c>
      <c r="G1842" s="84"/>
      <c r="H1842" s="133"/>
      <c r="I1842" s="133"/>
      <c r="J1842" s="133"/>
      <c r="K1842" s="133"/>
      <c r="L1842" s="133"/>
      <c r="M1842" s="133"/>
      <c r="N1842" s="133"/>
      <c r="O1842" s="133"/>
      <c r="P1842" s="133"/>
      <c r="Q1842" s="133"/>
      <c r="R1842" s="133"/>
      <c r="S1842" s="133">
        <v>50000</v>
      </c>
      <c r="T1842" s="133"/>
      <c r="U1842" s="133"/>
      <c r="V1842" s="133"/>
      <c r="W1842" s="133"/>
      <c r="X1842" s="133"/>
      <c r="Y1842" s="133"/>
      <c r="Z1842" s="133"/>
      <c r="AA1842" s="133">
        <v>50000</v>
      </c>
      <c r="AB1842" s="175"/>
      <c r="AC1842" s="136"/>
      <c r="AD1842" s="137"/>
      <c r="AE1842" s="136"/>
      <c r="AF1842" s="126"/>
      <c r="AG1842" s="126"/>
    </row>
    <row r="1843" spans="1:33" s="52" customFormat="1" x14ac:dyDescent="0.25">
      <c r="A1843" s="181"/>
      <c r="B1843" s="182" t="s">
        <v>16</v>
      </c>
      <c r="C1843" s="183"/>
      <c r="D1843" s="82"/>
      <c r="E1843" s="82"/>
      <c r="F1843" s="446"/>
      <c r="G1843" s="143"/>
      <c r="H1843" s="143"/>
      <c r="I1843" s="143"/>
      <c r="J1843" s="143"/>
      <c r="K1843" s="143"/>
      <c r="L1843" s="143"/>
      <c r="M1843" s="143"/>
      <c r="N1843" s="143"/>
      <c r="O1843" s="143"/>
      <c r="P1843" s="143"/>
      <c r="Q1843" s="143"/>
      <c r="R1843" s="143"/>
      <c r="S1843" s="143"/>
      <c r="T1843" s="143"/>
      <c r="U1843" s="143"/>
      <c r="V1843" s="143"/>
      <c r="W1843" s="143"/>
      <c r="X1843" s="143"/>
      <c r="Y1843" s="143"/>
      <c r="Z1843" s="143"/>
      <c r="AA1843" s="144">
        <f>SUM(AA1834:AA1842)</f>
        <v>1996108.69</v>
      </c>
      <c r="AB1843" s="145">
        <f>AA1843/E1834</f>
        <v>1</v>
      </c>
      <c r="AC1843" s="136"/>
      <c r="AD1843" s="137"/>
      <c r="AE1843" s="136"/>
      <c r="AF1843" s="126"/>
      <c r="AG1843" s="126"/>
    </row>
    <row r="1844" spans="1:33" s="52" customFormat="1" x14ac:dyDescent="0.25">
      <c r="A1844" s="513">
        <v>209</v>
      </c>
      <c r="B1844" s="510" t="s">
        <v>703</v>
      </c>
      <c r="C1844" s="516" t="s">
        <v>701</v>
      </c>
      <c r="D1844" s="522" t="s">
        <v>1005</v>
      </c>
      <c r="E1844" s="519">
        <v>1559436.1400000001</v>
      </c>
      <c r="F1844" s="132" t="s">
        <v>470</v>
      </c>
      <c r="G1844" s="84"/>
      <c r="H1844" s="133"/>
      <c r="I1844" s="133"/>
      <c r="J1844" s="133"/>
      <c r="K1844" s="133"/>
      <c r="L1844" s="133"/>
      <c r="M1844" s="133">
        <v>652898.43000000005</v>
      </c>
      <c r="N1844" s="133"/>
      <c r="O1844" s="133"/>
      <c r="P1844" s="133"/>
      <c r="Q1844" s="133"/>
      <c r="R1844" s="133"/>
      <c r="S1844" s="133"/>
      <c r="T1844" s="133"/>
      <c r="U1844" s="133"/>
      <c r="V1844" s="133"/>
      <c r="W1844" s="133"/>
      <c r="X1844" s="133"/>
      <c r="Y1844" s="133"/>
      <c r="Z1844" s="133"/>
      <c r="AA1844" s="133">
        <v>652898.43000000005</v>
      </c>
      <c r="AB1844" s="175"/>
      <c r="AC1844" s="136"/>
      <c r="AD1844" s="137"/>
      <c r="AE1844" s="136"/>
      <c r="AF1844" s="126"/>
      <c r="AG1844" s="126"/>
    </row>
    <row r="1845" spans="1:33" s="52" customFormat="1" x14ac:dyDescent="0.25">
      <c r="A1845" s="514"/>
      <c r="B1845" s="511"/>
      <c r="C1845" s="517"/>
      <c r="D1845" s="630"/>
      <c r="E1845" s="520"/>
      <c r="F1845" s="132" t="s">
        <v>231</v>
      </c>
      <c r="G1845" s="84"/>
      <c r="H1845" s="133"/>
      <c r="I1845" s="133"/>
      <c r="J1845" s="133"/>
      <c r="K1845" s="133"/>
      <c r="L1845" s="133"/>
      <c r="M1845" s="133">
        <v>429852.22</v>
      </c>
      <c r="N1845" s="133"/>
      <c r="O1845" s="133"/>
      <c r="P1845" s="133"/>
      <c r="Q1845" s="133"/>
      <c r="R1845" s="133"/>
      <c r="S1845" s="133"/>
      <c r="T1845" s="133"/>
      <c r="U1845" s="133"/>
      <c r="V1845" s="133"/>
      <c r="W1845" s="133"/>
      <c r="X1845" s="133"/>
      <c r="Y1845" s="133"/>
      <c r="Z1845" s="133"/>
      <c r="AA1845" s="133">
        <v>429852.22</v>
      </c>
      <c r="AB1845" s="175"/>
      <c r="AC1845" s="136"/>
      <c r="AD1845" s="137"/>
      <c r="AE1845" s="136"/>
      <c r="AF1845" s="126"/>
      <c r="AG1845" s="126"/>
    </row>
    <row r="1846" spans="1:33" s="52" customFormat="1" x14ac:dyDescent="0.25">
      <c r="A1846" s="514"/>
      <c r="B1846" s="511"/>
      <c r="C1846" s="517"/>
      <c r="D1846" s="630"/>
      <c r="E1846" s="520"/>
      <c r="F1846" s="132" t="s">
        <v>1164</v>
      </c>
      <c r="G1846" s="84"/>
      <c r="H1846" s="133"/>
      <c r="I1846" s="133"/>
      <c r="J1846" s="133"/>
      <c r="K1846" s="133"/>
      <c r="L1846" s="133"/>
      <c r="M1846" s="133">
        <v>184222.38</v>
      </c>
      <c r="N1846" s="133"/>
      <c r="O1846" s="133"/>
      <c r="P1846" s="133"/>
      <c r="Q1846" s="133"/>
      <c r="R1846" s="133"/>
      <c r="S1846" s="133"/>
      <c r="T1846" s="133"/>
      <c r="U1846" s="133"/>
      <c r="V1846" s="133"/>
      <c r="W1846" s="133"/>
      <c r="X1846" s="133"/>
      <c r="Y1846" s="133"/>
      <c r="Z1846" s="133"/>
      <c r="AA1846" s="133">
        <v>184222.38</v>
      </c>
      <c r="AB1846" s="175"/>
      <c r="AC1846" s="136"/>
      <c r="AD1846" s="137"/>
      <c r="AE1846" s="136"/>
      <c r="AF1846" s="126"/>
      <c r="AG1846" s="126"/>
    </row>
    <row r="1847" spans="1:33" s="52" customFormat="1" x14ac:dyDescent="0.25">
      <c r="A1847" s="177"/>
      <c r="B1847" s="105"/>
      <c r="C1847" s="80"/>
      <c r="D1847" s="197"/>
      <c r="E1847" s="33"/>
      <c r="F1847" s="135" t="s">
        <v>118</v>
      </c>
      <c r="G1847" s="84"/>
      <c r="H1847" s="133"/>
      <c r="I1847" s="133"/>
      <c r="J1847" s="133"/>
      <c r="K1847" s="133"/>
      <c r="L1847" s="133"/>
      <c r="M1847" s="133"/>
      <c r="N1847" s="133"/>
      <c r="O1847" s="133"/>
      <c r="P1847" s="133"/>
      <c r="Q1847" s="133"/>
      <c r="R1847" s="133"/>
      <c r="S1847" s="133"/>
      <c r="T1847" s="133">
        <v>30000</v>
      </c>
      <c r="U1847" s="133"/>
      <c r="V1847" s="133"/>
      <c r="W1847" s="133"/>
      <c r="X1847" s="133"/>
      <c r="Y1847" s="133"/>
      <c r="Z1847" s="133"/>
      <c r="AA1847" s="133">
        <v>30000</v>
      </c>
      <c r="AB1847" s="175"/>
      <c r="AC1847" s="136"/>
      <c r="AD1847" s="137"/>
      <c r="AE1847" s="136"/>
      <c r="AF1847" s="126"/>
      <c r="AG1847" s="126"/>
    </row>
    <row r="1848" spans="1:33" s="52" customFormat="1" x14ac:dyDescent="0.25">
      <c r="A1848" s="177"/>
      <c r="B1848" s="105"/>
      <c r="C1848" s="80"/>
      <c r="D1848" s="197"/>
      <c r="E1848" s="33"/>
      <c r="F1848" s="135" t="s">
        <v>43</v>
      </c>
      <c r="G1848" s="84"/>
      <c r="H1848" s="133"/>
      <c r="I1848" s="133"/>
      <c r="J1848" s="133"/>
      <c r="K1848" s="133"/>
      <c r="L1848" s="133"/>
      <c r="M1848" s="133"/>
      <c r="N1848" s="133"/>
      <c r="O1848" s="133"/>
      <c r="P1848" s="133"/>
      <c r="Q1848" s="133"/>
      <c r="R1848" s="133">
        <v>120000</v>
      </c>
      <c r="S1848" s="133"/>
      <c r="T1848" s="133"/>
      <c r="U1848" s="133"/>
      <c r="V1848" s="133"/>
      <c r="W1848" s="133"/>
      <c r="X1848" s="133"/>
      <c r="Y1848" s="133"/>
      <c r="Z1848" s="133"/>
      <c r="AA1848" s="133">
        <v>120000</v>
      </c>
      <c r="AB1848" s="175"/>
      <c r="AC1848" s="136"/>
      <c r="AD1848" s="137"/>
      <c r="AE1848" s="136"/>
      <c r="AF1848" s="126"/>
      <c r="AG1848" s="126"/>
    </row>
    <row r="1849" spans="1:33" s="52" customFormat="1" x14ac:dyDescent="0.25">
      <c r="A1849" s="177"/>
      <c r="B1849" s="105"/>
      <c r="C1849" s="80"/>
      <c r="D1849" s="197"/>
      <c r="E1849" s="33"/>
      <c r="F1849" s="135" t="s">
        <v>468</v>
      </c>
      <c r="G1849" s="84"/>
      <c r="H1849" s="133"/>
      <c r="I1849" s="133"/>
      <c r="J1849" s="133"/>
      <c r="K1849" s="133"/>
      <c r="L1849" s="133"/>
      <c r="M1849" s="133"/>
      <c r="N1849" s="133"/>
      <c r="O1849" s="133"/>
      <c r="P1849" s="133">
        <v>107463.11</v>
      </c>
      <c r="Q1849" s="133"/>
      <c r="R1849" s="133"/>
      <c r="S1849" s="133"/>
      <c r="T1849" s="133"/>
      <c r="U1849" s="133"/>
      <c r="V1849" s="133"/>
      <c r="W1849" s="133"/>
      <c r="X1849" s="133"/>
      <c r="Y1849" s="133"/>
      <c r="Z1849" s="133"/>
      <c r="AA1849" s="133">
        <v>107463.11</v>
      </c>
      <c r="AB1849" s="175"/>
      <c r="AC1849" s="136"/>
      <c r="AD1849" s="137"/>
      <c r="AE1849" s="136"/>
      <c r="AF1849" s="126"/>
      <c r="AG1849" s="126"/>
    </row>
    <row r="1850" spans="1:33" s="52" customFormat="1" x14ac:dyDescent="0.25">
      <c r="A1850" s="177"/>
      <c r="B1850" s="105"/>
      <c r="C1850" s="80"/>
      <c r="D1850" s="197"/>
      <c r="E1850" s="33"/>
      <c r="F1850" s="135" t="s">
        <v>465</v>
      </c>
      <c r="G1850" s="84"/>
      <c r="H1850" s="133"/>
      <c r="I1850" s="133"/>
      <c r="J1850" s="133"/>
      <c r="K1850" s="133"/>
      <c r="L1850" s="133"/>
      <c r="M1850" s="133"/>
      <c r="N1850" s="133"/>
      <c r="O1850" s="133"/>
      <c r="P1850" s="133">
        <v>35000</v>
      </c>
      <c r="Q1850" s="133"/>
      <c r="R1850" s="133"/>
      <c r="S1850" s="133"/>
      <c r="T1850" s="133"/>
      <c r="U1850" s="133"/>
      <c r="V1850" s="133"/>
      <c r="W1850" s="133"/>
      <c r="X1850" s="133"/>
      <c r="Y1850" s="133"/>
      <c r="Z1850" s="133"/>
      <c r="AA1850" s="133">
        <v>35000</v>
      </c>
      <c r="AB1850" s="175"/>
      <c r="AC1850" s="136"/>
      <c r="AD1850" s="137"/>
      <c r="AE1850" s="136"/>
      <c r="AF1850" s="126"/>
      <c r="AG1850" s="126"/>
    </row>
    <row r="1851" spans="1:33" s="52" customFormat="1" x14ac:dyDescent="0.25">
      <c r="A1851" s="181"/>
      <c r="B1851" s="182" t="s">
        <v>16</v>
      </c>
      <c r="C1851" s="183"/>
      <c r="D1851" s="82"/>
      <c r="E1851" s="82"/>
      <c r="F1851" s="184"/>
      <c r="G1851" s="143"/>
      <c r="H1851" s="143"/>
      <c r="I1851" s="143"/>
      <c r="J1851" s="143"/>
      <c r="K1851" s="143"/>
      <c r="L1851" s="143"/>
      <c r="M1851" s="143"/>
      <c r="N1851" s="143"/>
      <c r="O1851" s="143"/>
      <c r="P1851" s="143"/>
      <c r="Q1851" s="143"/>
      <c r="R1851" s="143"/>
      <c r="S1851" s="143"/>
      <c r="T1851" s="143"/>
      <c r="U1851" s="143"/>
      <c r="V1851" s="143"/>
      <c r="W1851" s="143"/>
      <c r="X1851" s="143"/>
      <c r="Y1851" s="143"/>
      <c r="Z1851" s="143"/>
      <c r="AA1851" s="144">
        <f>SUM(AA1844:AA1850)</f>
        <v>1559436.14</v>
      </c>
      <c r="AB1851" s="145">
        <f>AA1851/E1844</f>
        <v>0.99999999999999989</v>
      </c>
      <c r="AC1851" s="136"/>
      <c r="AD1851" s="137"/>
      <c r="AE1851" s="136"/>
      <c r="AF1851" s="126"/>
      <c r="AG1851" s="126"/>
    </row>
    <row r="1852" spans="1:33" s="52" customFormat="1" x14ac:dyDescent="0.25">
      <c r="A1852" s="513">
        <v>210</v>
      </c>
      <c r="B1852" s="510" t="s">
        <v>704</v>
      </c>
      <c r="C1852" s="516" t="s">
        <v>705</v>
      </c>
      <c r="D1852" s="522" t="s">
        <v>1006</v>
      </c>
      <c r="E1852" s="519">
        <v>1557109.5200000003</v>
      </c>
      <c r="F1852" s="132" t="s">
        <v>465</v>
      </c>
      <c r="G1852" s="84"/>
      <c r="H1852" s="133"/>
      <c r="I1852" s="133"/>
      <c r="J1852" s="133">
        <v>46092.47</v>
      </c>
      <c r="K1852" s="134"/>
      <c r="L1852" s="133"/>
      <c r="M1852" s="133"/>
      <c r="N1852" s="133"/>
      <c r="O1852" s="133"/>
      <c r="P1852" s="133"/>
      <c r="Q1852" s="133"/>
      <c r="R1852" s="133">
        <v>46092.47</v>
      </c>
      <c r="S1852" s="133"/>
      <c r="T1852" s="133"/>
      <c r="U1852" s="133"/>
      <c r="V1852" s="133"/>
      <c r="W1852" s="133"/>
      <c r="X1852" s="133"/>
      <c r="Y1852" s="133"/>
      <c r="Z1852" s="133"/>
      <c r="AA1852" s="133">
        <f>N1852+M1852+L1852+K1852+J1852+I1852+H1852+G1852</f>
        <v>46092.47</v>
      </c>
      <c r="AB1852" s="175"/>
      <c r="AC1852" s="136"/>
      <c r="AD1852" s="137"/>
      <c r="AE1852" s="136"/>
      <c r="AF1852" s="126"/>
      <c r="AG1852" s="126"/>
    </row>
    <row r="1853" spans="1:33" s="52" customFormat="1" x14ac:dyDescent="0.25">
      <c r="A1853" s="514"/>
      <c r="B1853" s="511"/>
      <c r="C1853" s="517"/>
      <c r="D1853" s="577"/>
      <c r="E1853" s="520"/>
      <c r="F1853" s="132" t="s">
        <v>470</v>
      </c>
      <c r="G1853" s="84"/>
      <c r="H1853" s="133"/>
      <c r="I1853" s="133"/>
      <c r="J1853" s="133">
        <v>904132.92</v>
      </c>
      <c r="K1853" s="134"/>
      <c r="L1853" s="133"/>
      <c r="M1853" s="133"/>
      <c r="N1853" s="133"/>
      <c r="O1853" s="133"/>
      <c r="P1853" s="133"/>
      <c r="Q1853" s="133"/>
      <c r="R1853" s="133"/>
      <c r="S1853" s="133">
        <v>134529.92000000001</v>
      </c>
      <c r="T1853" s="133"/>
      <c r="U1853" s="133"/>
      <c r="V1853" s="133"/>
      <c r="W1853" s="133"/>
      <c r="X1853" s="133"/>
      <c r="Y1853" s="133"/>
      <c r="Z1853" s="133"/>
      <c r="AA1853" s="133">
        <f t="shared" ref="AA1853:AA1858" si="36">N1853+M1853+L1853+K1853+J1853+I1853+H1853+G1853</f>
        <v>904132.92</v>
      </c>
      <c r="AB1853" s="175"/>
      <c r="AC1853" s="136">
        <v>9</v>
      </c>
      <c r="AD1853" s="137">
        <v>769603</v>
      </c>
      <c r="AE1853" s="136"/>
      <c r="AF1853" s="126"/>
      <c r="AG1853" s="126"/>
    </row>
    <row r="1854" spans="1:33" s="52" customFormat="1" x14ac:dyDescent="0.25">
      <c r="A1854" s="514"/>
      <c r="B1854" s="511"/>
      <c r="C1854" s="517"/>
      <c r="D1854" s="577"/>
      <c r="E1854" s="520"/>
      <c r="F1854" s="132" t="s">
        <v>118</v>
      </c>
      <c r="G1854" s="84"/>
      <c r="H1854" s="133"/>
      <c r="I1854" s="133"/>
      <c r="J1854" s="133"/>
      <c r="K1854" s="133"/>
      <c r="L1854" s="133"/>
      <c r="M1854" s="133">
        <v>23046.23</v>
      </c>
      <c r="N1854" s="133"/>
      <c r="O1854" s="133"/>
      <c r="P1854" s="133"/>
      <c r="Q1854" s="133"/>
      <c r="R1854" s="133"/>
      <c r="S1854" s="133"/>
      <c r="T1854" s="133"/>
      <c r="U1854" s="133">
        <v>23046.23</v>
      </c>
      <c r="V1854" s="133"/>
      <c r="W1854" s="133"/>
      <c r="X1854" s="133"/>
      <c r="Y1854" s="133"/>
      <c r="Z1854" s="133"/>
      <c r="AA1854" s="133">
        <f t="shared" si="36"/>
        <v>23046.23</v>
      </c>
      <c r="AB1854" s="175"/>
      <c r="AC1854" s="136"/>
      <c r="AD1854" s="137"/>
      <c r="AE1854" s="136"/>
      <c r="AF1854" s="126"/>
      <c r="AG1854" s="126"/>
    </row>
    <row r="1855" spans="1:33" s="52" customFormat="1" x14ac:dyDescent="0.25">
      <c r="A1855" s="514"/>
      <c r="B1855" s="511"/>
      <c r="C1855" s="517"/>
      <c r="D1855" s="577"/>
      <c r="E1855" s="520"/>
      <c r="F1855" s="132" t="s">
        <v>308</v>
      </c>
      <c r="G1855" s="84"/>
      <c r="H1855" s="133"/>
      <c r="I1855" s="133"/>
      <c r="J1855" s="133"/>
      <c r="K1855" s="133">
        <v>184369.86</v>
      </c>
      <c r="L1855" s="133"/>
      <c r="M1855" s="133"/>
      <c r="N1855" s="133"/>
      <c r="O1855" s="133"/>
      <c r="P1855" s="133"/>
      <c r="Q1855" s="133"/>
      <c r="R1855" s="133"/>
      <c r="S1855" s="133">
        <v>184369.86</v>
      </c>
      <c r="T1855" s="133"/>
      <c r="U1855" s="133"/>
      <c r="V1855" s="133"/>
      <c r="W1855" s="133"/>
      <c r="X1855" s="133"/>
      <c r="Y1855" s="133"/>
      <c r="Z1855" s="133"/>
      <c r="AA1855" s="133">
        <f t="shared" si="36"/>
        <v>184369.86</v>
      </c>
      <c r="AB1855" s="175"/>
      <c r="AC1855" s="136"/>
      <c r="AD1855" s="137"/>
      <c r="AE1855" s="136"/>
      <c r="AF1855" s="126"/>
      <c r="AG1855" s="126"/>
    </row>
    <row r="1856" spans="1:33" s="52" customFormat="1" x14ac:dyDescent="0.25">
      <c r="A1856" s="514"/>
      <c r="B1856" s="511"/>
      <c r="C1856" s="517"/>
      <c r="D1856" s="577"/>
      <c r="E1856" s="520"/>
      <c r="F1856" s="132" t="s">
        <v>43</v>
      </c>
      <c r="G1856" s="84"/>
      <c r="H1856" s="133"/>
      <c r="I1856" s="133"/>
      <c r="J1856" s="133"/>
      <c r="K1856" s="133">
        <v>122913.24</v>
      </c>
      <c r="L1856" s="133"/>
      <c r="M1856" s="133"/>
      <c r="N1856" s="133"/>
      <c r="O1856" s="133"/>
      <c r="P1856" s="133"/>
      <c r="Q1856" s="133"/>
      <c r="R1856" s="133"/>
      <c r="S1856" s="133">
        <v>122913.24</v>
      </c>
      <c r="T1856" s="133"/>
      <c r="U1856" s="133"/>
      <c r="V1856" s="133"/>
      <c r="W1856" s="133"/>
      <c r="X1856" s="133"/>
      <c r="Y1856" s="133"/>
      <c r="Z1856" s="133"/>
      <c r="AA1856" s="133">
        <f t="shared" si="36"/>
        <v>122913.24</v>
      </c>
      <c r="AB1856" s="175"/>
      <c r="AC1856" s="136"/>
      <c r="AD1856" s="137"/>
      <c r="AE1856" s="136"/>
      <c r="AF1856" s="126"/>
      <c r="AG1856" s="126"/>
    </row>
    <row r="1857" spans="1:33" s="52" customFormat="1" x14ac:dyDescent="0.25">
      <c r="A1857" s="514"/>
      <c r="B1857" s="511"/>
      <c r="C1857" s="517"/>
      <c r="D1857" s="577"/>
      <c r="E1857" s="520"/>
      <c r="F1857" s="132" t="s">
        <v>231</v>
      </c>
      <c r="G1857" s="84"/>
      <c r="H1857" s="133"/>
      <c r="I1857" s="133"/>
      <c r="J1857" s="133"/>
      <c r="K1857" s="133"/>
      <c r="L1857" s="133"/>
      <c r="M1857" s="133">
        <v>215098.18</v>
      </c>
      <c r="N1857" s="133"/>
      <c r="O1857" s="133"/>
      <c r="P1857" s="133"/>
      <c r="Q1857" s="133"/>
      <c r="R1857" s="133"/>
      <c r="S1857" s="133">
        <v>191621.68</v>
      </c>
      <c r="T1857" s="133"/>
      <c r="U1857" s="133"/>
      <c r="V1857" s="133"/>
      <c r="W1857" s="133"/>
      <c r="X1857" s="133"/>
      <c r="Y1857" s="133"/>
      <c r="Z1857" s="133"/>
      <c r="AA1857" s="133">
        <f t="shared" si="36"/>
        <v>215098.18</v>
      </c>
      <c r="AB1857" s="175"/>
      <c r="AC1857" s="136">
        <v>1</v>
      </c>
      <c r="AD1857" s="137">
        <v>23476.5</v>
      </c>
      <c r="AE1857" s="136"/>
      <c r="AF1857" s="126"/>
      <c r="AG1857" s="126"/>
    </row>
    <row r="1858" spans="1:33" s="52" customFormat="1" x14ac:dyDescent="0.25">
      <c r="A1858" s="515"/>
      <c r="B1858" s="512"/>
      <c r="C1858" s="518"/>
      <c r="D1858" s="578"/>
      <c r="E1858" s="521"/>
      <c r="F1858" s="132" t="s">
        <v>468</v>
      </c>
      <c r="G1858" s="84"/>
      <c r="H1858" s="133"/>
      <c r="I1858" s="133"/>
      <c r="J1858" s="133"/>
      <c r="K1858" s="133"/>
      <c r="L1858" s="133"/>
      <c r="M1858" s="133">
        <v>61456.62</v>
      </c>
      <c r="N1858" s="133"/>
      <c r="O1858" s="133"/>
      <c r="P1858" s="133"/>
      <c r="Q1858" s="133"/>
      <c r="R1858" s="133"/>
      <c r="S1858" s="133"/>
      <c r="T1858" s="133"/>
      <c r="U1858" s="133">
        <v>61456.62</v>
      </c>
      <c r="V1858" s="133"/>
      <c r="W1858" s="133"/>
      <c r="X1858" s="133"/>
      <c r="Y1858" s="133"/>
      <c r="Z1858" s="133"/>
      <c r="AA1858" s="133">
        <f t="shared" si="36"/>
        <v>61456.62</v>
      </c>
      <c r="AB1858" s="175"/>
      <c r="AC1858" s="136"/>
      <c r="AD1858" s="137"/>
      <c r="AE1858" s="136"/>
      <c r="AF1858" s="126"/>
      <c r="AG1858" s="126"/>
    </row>
    <row r="1859" spans="1:33" s="52" customFormat="1" x14ac:dyDescent="0.25">
      <c r="A1859" s="181"/>
      <c r="B1859" s="182" t="s">
        <v>16</v>
      </c>
      <c r="C1859" s="183"/>
      <c r="D1859" s="82"/>
      <c r="E1859" s="82"/>
      <c r="F1859" s="184"/>
      <c r="G1859" s="143"/>
      <c r="H1859" s="143"/>
      <c r="I1859" s="143"/>
      <c r="J1859" s="143"/>
      <c r="K1859" s="143"/>
      <c r="L1859" s="143"/>
      <c r="M1859" s="143"/>
      <c r="N1859" s="143"/>
      <c r="O1859" s="143"/>
      <c r="P1859" s="143"/>
      <c r="Q1859" s="143"/>
      <c r="R1859" s="143"/>
      <c r="S1859" s="143"/>
      <c r="T1859" s="143"/>
      <c r="U1859" s="143"/>
      <c r="V1859" s="143"/>
      <c r="W1859" s="143"/>
      <c r="X1859" s="143"/>
      <c r="Y1859" s="143"/>
      <c r="Z1859" s="143"/>
      <c r="AA1859" s="144">
        <f>SUM(AA1852:AA1858)</f>
        <v>1557109.52</v>
      </c>
      <c r="AB1859" s="145">
        <f>AA1859/E1852</f>
        <v>0.99999999999999989</v>
      </c>
      <c r="AC1859" s="136"/>
      <c r="AD1859" s="137"/>
      <c r="AE1859" s="136"/>
      <c r="AF1859" s="126"/>
      <c r="AG1859" s="126"/>
    </row>
    <row r="1860" spans="1:33" s="52" customFormat="1" x14ac:dyDescent="0.25">
      <c r="A1860" s="513">
        <v>211</v>
      </c>
      <c r="B1860" s="510" t="s">
        <v>706</v>
      </c>
      <c r="C1860" s="516" t="s">
        <v>701</v>
      </c>
      <c r="D1860" s="545" t="s">
        <v>1007</v>
      </c>
      <c r="E1860" s="235"/>
      <c r="F1860" s="132" t="s">
        <v>82</v>
      </c>
      <c r="G1860" s="84"/>
      <c r="H1860" s="133"/>
      <c r="I1860" s="133"/>
      <c r="J1860" s="133">
        <v>80000</v>
      </c>
      <c r="K1860" s="133"/>
      <c r="L1860" s="134"/>
      <c r="M1860" s="134"/>
      <c r="N1860" s="134"/>
      <c r="O1860" s="134">
        <v>80000</v>
      </c>
      <c r="P1860" s="134"/>
      <c r="Q1860" s="134"/>
      <c r="R1860" s="134"/>
      <c r="S1860" s="134"/>
      <c r="T1860" s="134"/>
      <c r="U1860" s="134"/>
      <c r="V1860" s="134"/>
      <c r="W1860" s="134"/>
      <c r="X1860" s="134"/>
      <c r="Y1860" s="134"/>
      <c r="Z1860" s="134"/>
      <c r="AA1860" s="133">
        <v>80000</v>
      </c>
      <c r="AB1860" s="175"/>
      <c r="AC1860" s="136"/>
      <c r="AD1860" s="137"/>
      <c r="AE1860" s="136"/>
      <c r="AF1860" s="126"/>
      <c r="AG1860" s="126"/>
    </row>
    <row r="1861" spans="1:33" s="52" customFormat="1" x14ac:dyDescent="0.25">
      <c r="A1861" s="514"/>
      <c r="B1861" s="511"/>
      <c r="C1861" s="517"/>
      <c r="D1861" s="545"/>
      <c r="E1861" s="80"/>
      <c r="F1861" s="132" t="s">
        <v>35</v>
      </c>
      <c r="G1861" s="84"/>
      <c r="H1861" s="133"/>
      <c r="I1861" s="133"/>
      <c r="J1861" s="133"/>
      <c r="K1861" s="133"/>
      <c r="L1861" s="133"/>
      <c r="M1861" s="133">
        <v>85143.43</v>
      </c>
      <c r="N1861" s="133"/>
      <c r="O1861" s="133"/>
      <c r="P1861" s="133"/>
      <c r="Q1861" s="133"/>
      <c r="R1861" s="133"/>
      <c r="S1861" s="133"/>
      <c r="T1861" s="133">
        <v>85143</v>
      </c>
      <c r="U1861" s="133"/>
      <c r="V1861" s="133"/>
      <c r="W1861" s="133"/>
      <c r="X1861" s="133"/>
      <c r="Y1861" s="133"/>
      <c r="Z1861" s="133"/>
      <c r="AA1861" s="133">
        <v>85143.43</v>
      </c>
      <c r="AB1861" s="175"/>
      <c r="AC1861" s="136"/>
      <c r="AD1861" s="137"/>
      <c r="AE1861" s="136"/>
      <c r="AF1861" s="126"/>
      <c r="AG1861" s="126"/>
    </row>
    <row r="1862" spans="1:33" s="52" customFormat="1" x14ac:dyDescent="0.25">
      <c r="A1862" s="514"/>
      <c r="B1862" s="511"/>
      <c r="C1862" s="517"/>
      <c r="D1862" s="545"/>
      <c r="E1862" s="80"/>
      <c r="F1862" s="132" t="s">
        <v>53</v>
      </c>
      <c r="G1862" s="84"/>
      <c r="H1862" s="133"/>
      <c r="I1862" s="133"/>
      <c r="J1862" s="133">
        <v>1742515.82</v>
      </c>
      <c r="K1862" s="133"/>
      <c r="L1862" s="133"/>
      <c r="M1862" s="133"/>
      <c r="N1862" s="133"/>
      <c r="O1862" s="133"/>
      <c r="P1862" s="133"/>
      <c r="Q1862" s="133"/>
      <c r="R1862" s="133"/>
      <c r="S1862" s="133">
        <v>202386.82</v>
      </c>
      <c r="T1862" s="133"/>
      <c r="U1862" s="133"/>
      <c r="V1862" s="133"/>
      <c r="W1862" s="133"/>
      <c r="X1862" s="133"/>
      <c r="Y1862" s="133"/>
      <c r="Z1862" s="133"/>
      <c r="AA1862" s="133">
        <v>1742515.82</v>
      </c>
      <c r="AB1862" s="175"/>
      <c r="AC1862" s="136">
        <v>18</v>
      </c>
      <c r="AD1862" s="137">
        <v>1540129</v>
      </c>
      <c r="AE1862" s="136"/>
      <c r="AF1862" s="126"/>
      <c r="AG1862" s="126"/>
    </row>
    <row r="1863" spans="1:33" s="52" customFormat="1" x14ac:dyDescent="0.25">
      <c r="A1863" s="514"/>
      <c r="B1863" s="511"/>
      <c r="C1863" s="517"/>
      <c r="D1863" s="545"/>
      <c r="E1863" s="81">
        <v>2495659.25</v>
      </c>
      <c r="F1863" s="132" t="s">
        <v>81</v>
      </c>
      <c r="G1863" s="84"/>
      <c r="H1863" s="133"/>
      <c r="I1863" s="133"/>
      <c r="J1863" s="133">
        <v>400000</v>
      </c>
      <c r="K1863" s="133"/>
      <c r="L1863" s="133"/>
      <c r="M1863" s="133"/>
      <c r="N1863" s="133"/>
      <c r="O1863" s="133"/>
      <c r="P1863" s="133"/>
      <c r="Q1863" s="133"/>
      <c r="R1863" s="133"/>
      <c r="S1863" s="133">
        <v>200000</v>
      </c>
      <c r="T1863" s="133"/>
      <c r="U1863" s="133"/>
      <c r="V1863" s="133"/>
      <c r="W1863" s="133"/>
      <c r="X1863" s="133"/>
      <c r="Y1863" s="133"/>
      <c r="Z1863" s="133"/>
      <c r="AA1863" s="133">
        <v>400000</v>
      </c>
      <c r="AB1863" s="175"/>
      <c r="AC1863" s="136">
        <v>4</v>
      </c>
      <c r="AD1863" s="137">
        <v>200000</v>
      </c>
      <c r="AE1863" s="136"/>
      <c r="AF1863" s="126"/>
      <c r="AG1863" s="126"/>
    </row>
    <row r="1864" spans="1:33" s="52" customFormat="1" x14ac:dyDescent="0.25">
      <c r="A1864" s="514"/>
      <c r="B1864" s="511"/>
      <c r="C1864" s="517"/>
      <c r="D1864" s="545"/>
      <c r="E1864" s="80"/>
      <c r="F1864" s="132" t="s">
        <v>77</v>
      </c>
      <c r="G1864" s="84"/>
      <c r="H1864" s="133"/>
      <c r="I1864" s="133"/>
      <c r="J1864" s="133"/>
      <c r="K1864" s="133"/>
      <c r="L1864" s="133"/>
      <c r="M1864" s="133">
        <v>60000</v>
      </c>
      <c r="N1864" s="133"/>
      <c r="O1864" s="133"/>
      <c r="P1864" s="133"/>
      <c r="Q1864" s="133"/>
      <c r="R1864" s="133"/>
      <c r="S1864" s="133"/>
      <c r="T1864" s="133">
        <v>60000</v>
      </c>
      <c r="U1864" s="133"/>
      <c r="V1864" s="133"/>
      <c r="W1864" s="133"/>
      <c r="X1864" s="133"/>
      <c r="Y1864" s="133"/>
      <c r="Z1864" s="133"/>
      <c r="AA1864" s="133">
        <v>60000</v>
      </c>
      <c r="AB1864" s="175"/>
      <c r="AC1864" s="136"/>
      <c r="AD1864" s="137"/>
      <c r="AE1864" s="136"/>
      <c r="AF1864" s="126"/>
      <c r="AG1864" s="126"/>
    </row>
    <row r="1865" spans="1:33" s="52" customFormat="1" x14ac:dyDescent="0.25">
      <c r="A1865" s="514"/>
      <c r="B1865" s="511"/>
      <c r="C1865" s="517"/>
      <c r="D1865" s="545"/>
      <c r="E1865" s="80"/>
      <c r="F1865" s="132" t="s">
        <v>218</v>
      </c>
      <c r="G1865" s="84"/>
      <c r="H1865" s="133"/>
      <c r="I1865" s="133"/>
      <c r="J1865" s="133"/>
      <c r="K1865" s="133"/>
      <c r="L1865" s="133"/>
      <c r="M1865" s="133">
        <v>18000</v>
      </c>
      <c r="N1865" s="133"/>
      <c r="O1865" s="133"/>
      <c r="P1865" s="133"/>
      <c r="Q1865" s="133"/>
      <c r="R1865" s="133"/>
      <c r="S1865" s="133"/>
      <c r="T1865" s="133">
        <v>18000</v>
      </c>
      <c r="U1865" s="133"/>
      <c r="V1865" s="133"/>
      <c r="W1865" s="133"/>
      <c r="X1865" s="133"/>
      <c r="Y1865" s="133"/>
      <c r="Z1865" s="133"/>
      <c r="AA1865" s="133">
        <v>18000</v>
      </c>
      <c r="AB1865" s="175"/>
      <c r="AC1865" s="136"/>
      <c r="AD1865" s="137"/>
      <c r="AE1865" s="136"/>
      <c r="AF1865" s="126"/>
      <c r="AG1865" s="126"/>
    </row>
    <row r="1866" spans="1:33" s="52" customFormat="1" x14ac:dyDescent="0.25">
      <c r="A1866" s="514"/>
      <c r="B1866" s="511"/>
      <c r="C1866" s="517"/>
      <c r="D1866" s="545"/>
      <c r="E1866" s="80"/>
      <c r="F1866" s="132" t="s">
        <v>54</v>
      </c>
      <c r="G1866" s="84"/>
      <c r="H1866" s="133"/>
      <c r="I1866" s="133"/>
      <c r="J1866" s="133"/>
      <c r="K1866" s="133"/>
      <c r="L1866" s="133"/>
      <c r="M1866" s="133"/>
      <c r="N1866" s="133"/>
      <c r="O1866" s="133"/>
      <c r="P1866" s="133"/>
      <c r="Q1866" s="133"/>
      <c r="R1866" s="133">
        <v>100000</v>
      </c>
      <c r="S1866" s="133"/>
      <c r="T1866" s="133"/>
      <c r="U1866" s="133"/>
      <c r="V1866" s="133"/>
      <c r="W1866" s="133"/>
      <c r="X1866" s="133"/>
      <c r="Y1866" s="133"/>
      <c r="Z1866" s="133"/>
      <c r="AA1866" s="133">
        <v>100000</v>
      </c>
      <c r="AB1866" s="175"/>
      <c r="AC1866" s="136"/>
      <c r="AD1866" s="137"/>
      <c r="AE1866" s="136"/>
      <c r="AF1866" s="126"/>
      <c r="AG1866" s="126"/>
    </row>
    <row r="1867" spans="1:33" s="52" customFormat="1" x14ac:dyDescent="0.25">
      <c r="A1867" s="515"/>
      <c r="B1867" s="512"/>
      <c r="C1867" s="518"/>
      <c r="D1867" s="545"/>
      <c r="E1867" s="78"/>
      <c r="F1867" s="132" t="s">
        <v>107</v>
      </c>
      <c r="G1867" s="84"/>
      <c r="H1867" s="133"/>
      <c r="I1867" s="133"/>
      <c r="J1867" s="133"/>
      <c r="K1867" s="133"/>
      <c r="L1867" s="133"/>
      <c r="M1867" s="133"/>
      <c r="N1867" s="133"/>
      <c r="O1867" s="133"/>
      <c r="P1867" s="133"/>
      <c r="Q1867" s="133"/>
      <c r="R1867" s="133"/>
      <c r="S1867" s="133"/>
      <c r="T1867" s="133"/>
      <c r="U1867" s="133"/>
      <c r="V1867" s="133"/>
      <c r="W1867" s="133"/>
      <c r="X1867" s="133"/>
      <c r="Y1867" s="133">
        <v>10000</v>
      </c>
      <c r="Z1867" s="133"/>
      <c r="AA1867" s="133">
        <v>10000</v>
      </c>
      <c r="AB1867" s="175"/>
      <c r="AC1867" s="136"/>
      <c r="AD1867" s="137"/>
      <c r="AE1867" s="136"/>
      <c r="AF1867" s="126"/>
      <c r="AG1867" s="126"/>
    </row>
    <row r="1868" spans="1:33" s="52" customFormat="1" x14ac:dyDescent="0.25">
      <c r="A1868" s="181"/>
      <c r="B1868" s="182" t="s">
        <v>16</v>
      </c>
      <c r="C1868" s="183"/>
      <c r="D1868" s="82"/>
      <c r="E1868" s="82"/>
      <c r="F1868" s="184"/>
      <c r="G1868" s="143"/>
      <c r="H1868" s="143"/>
      <c r="I1868" s="143"/>
      <c r="J1868" s="143"/>
      <c r="K1868" s="143"/>
      <c r="L1868" s="143"/>
      <c r="M1868" s="143"/>
      <c r="N1868" s="143"/>
      <c r="O1868" s="143"/>
      <c r="P1868" s="143"/>
      <c r="Q1868" s="143"/>
      <c r="R1868" s="143"/>
      <c r="S1868" s="143"/>
      <c r="T1868" s="143"/>
      <c r="U1868" s="143"/>
      <c r="V1868" s="143"/>
      <c r="W1868" s="143"/>
      <c r="X1868" s="143"/>
      <c r="Y1868" s="143"/>
      <c r="Z1868" s="143"/>
      <c r="AA1868" s="144">
        <f>SUM(AA1860:AA1867)</f>
        <v>2495659.25</v>
      </c>
      <c r="AB1868" s="145">
        <f>AA1868/E1863</f>
        <v>1</v>
      </c>
      <c r="AC1868" s="136"/>
      <c r="AD1868" s="137"/>
      <c r="AE1868" s="136"/>
      <c r="AF1868" s="126"/>
      <c r="AG1868" s="126"/>
    </row>
    <row r="1869" spans="1:33" s="52" customFormat="1" x14ac:dyDescent="0.25">
      <c r="A1869" s="513">
        <v>212</v>
      </c>
      <c r="B1869" s="510" t="s">
        <v>709</v>
      </c>
      <c r="C1869" s="516" t="s">
        <v>710</v>
      </c>
      <c r="D1869" s="522" t="s">
        <v>915</v>
      </c>
      <c r="E1869" s="235"/>
      <c r="F1869" s="132" t="s">
        <v>707</v>
      </c>
      <c r="G1869" s="79"/>
      <c r="H1869" s="79"/>
      <c r="I1869" s="79"/>
      <c r="J1869" s="79"/>
      <c r="K1869" s="79"/>
      <c r="L1869" s="79">
        <v>199535</v>
      </c>
      <c r="M1869" s="79"/>
      <c r="N1869" s="79"/>
      <c r="O1869" s="79"/>
      <c r="P1869" s="79"/>
      <c r="Q1869" s="79"/>
      <c r="R1869" s="79"/>
      <c r="S1869" s="79"/>
      <c r="T1869" s="79"/>
      <c r="U1869" s="79"/>
      <c r="V1869" s="79"/>
      <c r="W1869" s="79"/>
      <c r="X1869" s="79"/>
      <c r="Y1869" s="79"/>
      <c r="Z1869" s="79"/>
      <c r="AA1869" s="261">
        <f>N1869+M1869+L1869+K1869+J1869+I1869+H1869+G1869</f>
        <v>199535</v>
      </c>
      <c r="AB1869" s="175"/>
      <c r="AC1869" s="136">
        <v>1</v>
      </c>
      <c r="AD1869" s="137">
        <v>199535</v>
      </c>
      <c r="AE1869" s="136"/>
      <c r="AF1869" s="126"/>
      <c r="AG1869" s="126"/>
    </row>
    <row r="1870" spans="1:33" s="52" customFormat="1" x14ac:dyDescent="0.25">
      <c r="A1870" s="514"/>
      <c r="B1870" s="511"/>
      <c r="C1870" s="517"/>
      <c r="D1870" s="630"/>
      <c r="E1870" s="80"/>
      <c r="F1870" s="132" t="s">
        <v>82</v>
      </c>
      <c r="G1870" s="79"/>
      <c r="H1870" s="79"/>
      <c r="I1870" s="79"/>
      <c r="J1870" s="79"/>
      <c r="K1870" s="79"/>
      <c r="L1870" s="79">
        <v>249450</v>
      </c>
      <c r="M1870" s="79"/>
      <c r="N1870" s="79"/>
      <c r="O1870" s="79"/>
      <c r="P1870" s="79"/>
      <c r="Q1870" s="79"/>
      <c r="R1870" s="79">
        <v>189450</v>
      </c>
      <c r="S1870" s="79"/>
      <c r="T1870" s="79"/>
      <c r="U1870" s="79"/>
      <c r="V1870" s="79"/>
      <c r="W1870" s="79"/>
      <c r="X1870" s="79"/>
      <c r="Y1870" s="79"/>
      <c r="Z1870" s="79"/>
      <c r="AA1870" s="261">
        <f t="shared" ref="AA1870:AA1873" si="37">N1870+M1870+L1870+K1870+J1870+I1870+H1870+G1870</f>
        <v>249450</v>
      </c>
      <c r="AB1870" s="175"/>
      <c r="AC1870" s="136">
        <v>2</v>
      </c>
      <c r="AD1870" s="137">
        <v>60000</v>
      </c>
      <c r="AE1870" s="136"/>
      <c r="AF1870" s="126"/>
      <c r="AG1870" s="126"/>
    </row>
    <row r="1871" spans="1:33" s="52" customFormat="1" x14ac:dyDescent="0.25">
      <c r="A1871" s="514"/>
      <c r="B1871" s="511"/>
      <c r="C1871" s="517"/>
      <c r="D1871" s="630"/>
      <c r="E1871" s="80"/>
      <c r="F1871" s="132" t="s">
        <v>708</v>
      </c>
      <c r="G1871" s="79"/>
      <c r="H1871" s="79"/>
      <c r="I1871" s="79"/>
      <c r="J1871" s="79"/>
      <c r="K1871" s="79"/>
      <c r="L1871" s="79">
        <v>144506</v>
      </c>
      <c r="M1871" s="79"/>
      <c r="N1871" s="79"/>
      <c r="O1871" s="79"/>
      <c r="P1871" s="79"/>
      <c r="Q1871" s="79"/>
      <c r="R1871" s="79"/>
      <c r="S1871" s="79"/>
      <c r="T1871" s="79"/>
      <c r="U1871" s="79"/>
      <c r="V1871" s="79"/>
      <c r="W1871" s="79"/>
      <c r="X1871" s="79"/>
      <c r="Y1871" s="79"/>
      <c r="Z1871" s="79"/>
      <c r="AA1871" s="261">
        <f t="shared" si="37"/>
        <v>144506</v>
      </c>
      <c r="AB1871" s="175"/>
      <c r="AC1871" s="136">
        <v>1</v>
      </c>
      <c r="AD1871" s="137">
        <v>144506</v>
      </c>
      <c r="AE1871" s="136"/>
      <c r="AF1871" s="126"/>
      <c r="AG1871" s="126"/>
    </row>
    <row r="1872" spans="1:33" s="52" customFormat="1" x14ac:dyDescent="0.25">
      <c r="A1872" s="514"/>
      <c r="B1872" s="511"/>
      <c r="C1872" s="517"/>
      <c r="D1872" s="630"/>
      <c r="E1872" s="81">
        <v>1953329.97</v>
      </c>
      <c r="F1872" s="132" t="s">
        <v>29</v>
      </c>
      <c r="G1872" s="79"/>
      <c r="H1872" s="79"/>
      <c r="I1872" s="79"/>
      <c r="J1872" s="79"/>
      <c r="K1872" s="79"/>
      <c r="L1872" s="79">
        <v>425000</v>
      </c>
      <c r="M1872" s="79"/>
      <c r="N1872" s="79"/>
      <c r="O1872" s="79"/>
      <c r="P1872" s="79"/>
      <c r="Q1872" s="79"/>
      <c r="R1872" s="79"/>
      <c r="S1872" s="79"/>
      <c r="T1872" s="79"/>
      <c r="U1872" s="79"/>
      <c r="V1872" s="79"/>
      <c r="W1872" s="79"/>
      <c r="X1872" s="79"/>
      <c r="Y1872" s="79"/>
      <c r="Z1872" s="79"/>
      <c r="AA1872" s="261">
        <f t="shared" si="37"/>
        <v>425000</v>
      </c>
      <c r="AB1872" s="175"/>
      <c r="AC1872" s="136">
        <v>12</v>
      </c>
      <c r="AD1872" s="137">
        <v>300000</v>
      </c>
      <c r="AE1872" s="136"/>
      <c r="AF1872" s="126"/>
      <c r="AG1872" s="126"/>
    </row>
    <row r="1873" spans="1:33" s="52" customFormat="1" x14ac:dyDescent="0.25">
      <c r="A1873" s="514"/>
      <c r="B1873" s="511"/>
      <c r="C1873" s="517"/>
      <c r="D1873" s="630"/>
      <c r="E1873" s="80"/>
      <c r="F1873" s="132" t="s">
        <v>711</v>
      </c>
      <c r="G1873" s="79"/>
      <c r="H1873" s="79"/>
      <c r="I1873" s="79"/>
      <c r="J1873" s="79"/>
      <c r="K1873" s="79"/>
      <c r="L1873" s="79">
        <v>835608</v>
      </c>
      <c r="M1873" s="79"/>
      <c r="N1873" s="79"/>
      <c r="O1873" s="79"/>
      <c r="P1873" s="79"/>
      <c r="Q1873" s="79"/>
      <c r="R1873" s="79">
        <v>235678</v>
      </c>
      <c r="S1873" s="79"/>
      <c r="T1873" s="79"/>
      <c r="U1873" s="79"/>
      <c r="V1873" s="79"/>
      <c r="W1873" s="79"/>
      <c r="X1873" s="79"/>
      <c r="Y1873" s="79"/>
      <c r="Z1873" s="79"/>
      <c r="AA1873" s="261">
        <f t="shared" si="37"/>
        <v>835608</v>
      </c>
      <c r="AB1873" s="175"/>
      <c r="AC1873" s="136">
        <v>8</v>
      </c>
      <c r="AD1873" s="137">
        <v>673705</v>
      </c>
      <c r="AE1873" s="136" t="s">
        <v>1519</v>
      </c>
      <c r="AF1873" s="126"/>
      <c r="AG1873" s="126"/>
    </row>
    <row r="1874" spans="1:33" s="52" customFormat="1" x14ac:dyDescent="0.25">
      <c r="A1874" s="514"/>
      <c r="B1874" s="511"/>
      <c r="C1874" s="517"/>
      <c r="D1874" s="630"/>
      <c r="E1874" s="80"/>
      <c r="F1874" s="132" t="s">
        <v>107</v>
      </c>
      <c r="G1874" s="79"/>
      <c r="H1874" s="79"/>
      <c r="I1874" s="79"/>
      <c r="J1874" s="79"/>
      <c r="K1874" s="79"/>
      <c r="L1874" s="79"/>
      <c r="M1874" s="79"/>
      <c r="N1874" s="79"/>
      <c r="O1874" s="79"/>
      <c r="P1874" s="79"/>
      <c r="Q1874" s="79"/>
      <c r="R1874" s="79"/>
      <c r="S1874" s="79"/>
      <c r="T1874" s="79"/>
      <c r="U1874" s="79"/>
      <c r="V1874" s="79">
        <v>69299</v>
      </c>
      <c r="W1874" s="79"/>
      <c r="X1874" s="79"/>
      <c r="Y1874" s="79"/>
      <c r="Z1874" s="79"/>
      <c r="AA1874" s="261">
        <v>69299</v>
      </c>
      <c r="AB1874" s="175"/>
      <c r="AC1874" s="136"/>
      <c r="AD1874" s="137"/>
      <c r="AE1874" s="136"/>
      <c r="AF1874" s="126"/>
      <c r="AG1874" s="126"/>
    </row>
    <row r="1875" spans="1:33" s="52" customFormat="1" x14ac:dyDescent="0.25">
      <c r="A1875" s="515"/>
      <c r="B1875" s="512"/>
      <c r="C1875" s="518"/>
      <c r="D1875" s="631"/>
      <c r="E1875" s="78"/>
      <c r="F1875" s="132" t="s">
        <v>40</v>
      </c>
      <c r="G1875" s="79"/>
      <c r="H1875" s="79"/>
      <c r="I1875" s="79"/>
      <c r="J1875" s="79"/>
      <c r="K1875" s="79"/>
      <c r="L1875" s="79"/>
      <c r="M1875" s="79"/>
      <c r="N1875" s="79"/>
      <c r="O1875" s="79"/>
      <c r="P1875" s="79"/>
      <c r="Q1875" s="79"/>
      <c r="R1875" s="79"/>
      <c r="S1875" s="79"/>
      <c r="T1875" s="79"/>
      <c r="U1875" s="79"/>
      <c r="V1875" s="79">
        <v>30000</v>
      </c>
      <c r="W1875" s="79"/>
      <c r="X1875" s="79"/>
      <c r="Y1875" s="79"/>
      <c r="Z1875" s="79"/>
      <c r="AA1875" s="261">
        <v>30000</v>
      </c>
      <c r="AB1875" s="175"/>
      <c r="AC1875" s="136"/>
      <c r="AD1875" s="137"/>
      <c r="AE1875" s="136"/>
      <c r="AF1875" s="126"/>
      <c r="AG1875" s="126"/>
    </row>
    <row r="1876" spans="1:33" s="52" customFormat="1" x14ac:dyDescent="0.25">
      <c r="A1876" s="181"/>
      <c r="B1876" s="182" t="s">
        <v>16</v>
      </c>
      <c r="C1876" s="183"/>
      <c r="D1876" s="82"/>
      <c r="E1876" s="82"/>
      <c r="F1876" s="184"/>
      <c r="G1876" s="143"/>
      <c r="H1876" s="143"/>
      <c r="I1876" s="143"/>
      <c r="J1876" s="143"/>
      <c r="K1876" s="143"/>
      <c r="L1876" s="143"/>
      <c r="M1876" s="143"/>
      <c r="N1876" s="143"/>
      <c r="O1876" s="143"/>
      <c r="P1876" s="143"/>
      <c r="Q1876" s="143"/>
      <c r="R1876" s="143"/>
      <c r="S1876" s="143"/>
      <c r="T1876" s="143"/>
      <c r="U1876" s="143"/>
      <c r="V1876" s="143"/>
      <c r="W1876" s="143"/>
      <c r="X1876" s="143"/>
      <c r="Y1876" s="143"/>
      <c r="Z1876" s="143"/>
      <c r="AA1876" s="144">
        <f>SUM(AA1869:AA1875)</f>
        <v>1953398</v>
      </c>
      <c r="AB1876" s="145">
        <f>AA1876/E1872</f>
        <v>1.0000348277050191</v>
      </c>
      <c r="AC1876" s="136"/>
      <c r="AD1876" s="137"/>
      <c r="AE1876" s="136"/>
      <c r="AF1876" s="126"/>
      <c r="AG1876" s="126"/>
    </row>
    <row r="1877" spans="1:33" s="52" customFormat="1" x14ac:dyDescent="0.25">
      <c r="A1877" s="513">
        <v>213</v>
      </c>
      <c r="B1877" s="510" t="s">
        <v>712</v>
      </c>
      <c r="C1877" s="516" t="s">
        <v>713</v>
      </c>
      <c r="D1877" s="522" t="s">
        <v>916</v>
      </c>
      <c r="E1877" s="235"/>
      <c r="F1877" s="132" t="s">
        <v>21</v>
      </c>
      <c r="G1877" s="84"/>
      <c r="H1877" s="133"/>
      <c r="I1877" s="133"/>
      <c r="J1877" s="134"/>
      <c r="K1877" s="133">
        <v>1291545</v>
      </c>
      <c r="L1877" s="133"/>
      <c r="M1877" s="134"/>
      <c r="N1877" s="133"/>
      <c r="O1877" s="133"/>
      <c r="P1877" s="133"/>
      <c r="Q1877" s="133"/>
      <c r="R1877" s="133">
        <v>366720</v>
      </c>
      <c r="S1877" s="133"/>
      <c r="T1877" s="133"/>
      <c r="U1877" s="133"/>
      <c r="V1877" s="133"/>
      <c r="W1877" s="133"/>
      <c r="X1877" s="133"/>
      <c r="Y1877" s="133"/>
      <c r="Z1877" s="133"/>
      <c r="AA1877" s="133">
        <f>N1877+M1877+L1877+K1877+J1877+I1877+H1877+G1877</f>
        <v>1291545</v>
      </c>
      <c r="AB1877" s="175"/>
      <c r="AC1877" s="136">
        <v>15</v>
      </c>
      <c r="AD1877" s="137">
        <v>924825</v>
      </c>
      <c r="AE1877" s="136"/>
      <c r="AF1877" s="126"/>
      <c r="AG1877" s="126"/>
    </row>
    <row r="1878" spans="1:33" s="52" customFormat="1" x14ac:dyDescent="0.25">
      <c r="A1878" s="514"/>
      <c r="B1878" s="511"/>
      <c r="C1878" s="517"/>
      <c r="D1878" s="577"/>
      <c r="E1878" s="81">
        <v>2784185</v>
      </c>
      <c r="F1878" s="132" t="s">
        <v>82</v>
      </c>
      <c r="G1878" s="84"/>
      <c r="H1878" s="133"/>
      <c r="I1878" s="133"/>
      <c r="J1878" s="133"/>
      <c r="K1878" s="133"/>
      <c r="L1878" s="133"/>
      <c r="M1878" s="133"/>
      <c r="N1878" s="133"/>
      <c r="O1878" s="133"/>
      <c r="P1878" s="133"/>
      <c r="Q1878" s="133"/>
      <c r="R1878" s="133"/>
      <c r="S1878" s="133"/>
      <c r="T1878" s="133"/>
      <c r="U1878" s="133"/>
      <c r="V1878" s="133"/>
      <c r="W1878" s="133"/>
      <c r="X1878" s="133">
        <v>420000</v>
      </c>
      <c r="Y1878" s="133"/>
      <c r="Z1878" s="133"/>
      <c r="AA1878" s="133">
        <v>420000</v>
      </c>
      <c r="AB1878" s="175"/>
      <c r="AC1878" s="136"/>
      <c r="AD1878" s="137"/>
      <c r="AE1878" s="136"/>
      <c r="AF1878" s="126"/>
      <c r="AG1878" s="126"/>
    </row>
    <row r="1879" spans="1:33" s="52" customFormat="1" x14ac:dyDescent="0.25">
      <c r="A1879" s="514"/>
      <c r="B1879" s="511"/>
      <c r="C1879" s="517"/>
      <c r="D1879" s="577"/>
      <c r="E1879" s="80"/>
      <c r="F1879" s="132" t="s">
        <v>26</v>
      </c>
      <c r="G1879" s="84"/>
      <c r="H1879" s="133"/>
      <c r="I1879" s="133"/>
      <c r="J1879" s="133"/>
      <c r="K1879" s="133">
        <v>330000</v>
      </c>
      <c r="L1879" s="133"/>
      <c r="M1879" s="133"/>
      <c r="N1879" s="133"/>
      <c r="O1879" s="133"/>
      <c r="P1879" s="133"/>
      <c r="Q1879" s="133"/>
      <c r="R1879" s="133"/>
      <c r="S1879" s="133"/>
      <c r="T1879" s="133"/>
      <c r="U1879" s="133"/>
      <c r="V1879" s="133"/>
      <c r="W1879" s="133"/>
      <c r="X1879" s="133">
        <v>200000</v>
      </c>
      <c r="Y1879" s="133"/>
      <c r="Z1879" s="133"/>
      <c r="AA1879" s="133">
        <f t="shared" ref="AA1879" si="38">N1879+M1879+L1879+K1879+J1879+I1879+H1879+G1879</f>
        <v>330000</v>
      </c>
      <c r="AB1879" s="175"/>
      <c r="AC1879" s="136"/>
      <c r="AD1879" s="137"/>
      <c r="AE1879" s="136"/>
      <c r="AF1879" s="126"/>
      <c r="AG1879" s="126"/>
    </row>
    <row r="1880" spans="1:33" s="52" customFormat="1" x14ac:dyDescent="0.25">
      <c r="A1880" s="515"/>
      <c r="B1880" s="512"/>
      <c r="C1880" s="518"/>
      <c r="D1880" s="578"/>
      <c r="E1880" s="78"/>
      <c r="F1880" s="132" t="s">
        <v>714</v>
      </c>
      <c r="G1880" s="84"/>
      <c r="H1880" s="133"/>
      <c r="I1880" s="133"/>
      <c r="J1880" s="133"/>
      <c r="K1880" s="133">
        <v>173990</v>
      </c>
      <c r="L1880" s="133"/>
      <c r="M1880" s="133">
        <v>80140</v>
      </c>
      <c r="N1880" s="133"/>
      <c r="O1880" s="133"/>
      <c r="P1880" s="133"/>
      <c r="Q1880" s="133"/>
      <c r="R1880" s="133">
        <v>83990</v>
      </c>
      <c r="S1880" s="133"/>
      <c r="T1880" s="133"/>
      <c r="U1880" s="133"/>
      <c r="V1880" s="133"/>
      <c r="W1880" s="133"/>
      <c r="X1880" s="133"/>
      <c r="Y1880" s="133"/>
      <c r="Z1880" s="133"/>
      <c r="AA1880" s="133">
        <f>K1880+M1880+Q1880</f>
        <v>254130</v>
      </c>
      <c r="AB1880" s="175"/>
      <c r="AC1880" s="136">
        <v>1</v>
      </c>
      <c r="AD1880" s="137">
        <v>90000</v>
      </c>
      <c r="AE1880" s="136"/>
      <c r="AF1880" s="126"/>
      <c r="AG1880" s="126"/>
    </row>
    <row r="1881" spans="1:33" s="52" customFormat="1" x14ac:dyDescent="0.25">
      <c r="A1881" s="177"/>
      <c r="B1881" s="105"/>
      <c r="C1881" s="80"/>
      <c r="D1881" s="284"/>
      <c r="E1881" s="32"/>
      <c r="F1881" s="135" t="s">
        <v>53</v>
      </c>
      <c r="G1881" s="84"/>
      <c r="H1881" s="133"/>
      <c r="I1881" s="133"/>
      <c r="J1881" s="133"/>
      <c r="K1881" s="133"/>
      <c r="L1881" s="133"/>
      <c r="M1881" s="133"/>
      <c r="N1881" s="133"/>
      <c r="O1881" s="133"/>
      <c r="P1881" s="133"/>
      <c r="Q1881" s="133"/>
      <c r="R1881" s="133">
        <v>80140</v>
      </c>
      <c r="S1881" s="133"/>
      <c r="T1881" s="133"/>
      <c r="U1881" s="133"/>
      <c r="V1881" s="133"/>
      <c r="W1881" s="133"/>
      <c r="X1881" s="133"/>
      <c r="Y1881" s="133"/>
      <c r="Z1881" s="133"/>
      <c r="AA1881" s="133">
        <v>80140</v>
      </c>
      <c r="AB1881" s="175"/>
      <c r="AC1881" s="136"/>
      <c r="AD1881" s="137"/>
      <c r="AE1881" s="136"/>
      <c r="AF1881" s="126"/>
      <c r="AG1881" s="126"/>
    </row>
    <row r="1882" spans="1:33" s="54" customFormat="1" x14ac:dyDescent="0.25">
      <c r="A1882" s="177"/>
      <c r="B1882" s="105"/>
      <c r="C1882" s="80"/>
      <c r="D1882" s="284"/>
      <c r="E1882" s="32"/>
      <c r="F1882" s="135" t="s">
        <v>25</v>
      </c>
      <c r="G1882" s="84"/>
      <c r="H1882" s="133"/>
      <c r="I1882" s="133"/>
      <c r="J1882" s="133"/>
      <c r="K1882" s="133">
        <v>100000</v>
      </c>
      <c r="L1882" s="133"/>
      <c r="M1882" s="133"/>
      <c r="N1882" s="133"/>
      <c r="O1882" s="133"/>
      <c r="P1882" s="133"/>
      <c r="Q1882" s="133"/>
      <c r="R1882" s="133"/>
      <c r="S1882" s="133"/>
      <c r="T1882" s="133"/>
      <c r="U1882" s="133"/>
      <c r="V1882" s="133"/>
      <c r="W1882" s="133">
        <v>230000</v>
      </c>
      <c r="X1882" s="133"/>
      <c r="Y1882" s="133"/>
      <c r="Z1882" s="133"/>
      <c r="AA1882" s="133">
        <v>230000</v>
      </c>
      <c r="AB1882" s="175"/>
      <c r="AC1882" s="136">
        <v>4</v>
      </c>
      <c r="AD1882" s="137">
        <v>100000</v>
      </c>
      <c r="AE1882" s="150"/>
      <c r="AF1882" s="152"/>
      <c r="AG1882" s="152"/>
    </row>
    <row r="1883" spans="1:33" s="52" customFormat="1" x14ac:dyDescent="0.25">
      <c r="A1883" s="181"/>
      <c r="B1883" s="182" t="s">
        <v>16</v>
      </c>
      <c r="C1883" s="183"/>
      <c r="D1883" s="82"/>
      <c r="E1883" s="82"/>
      <c r="F1883" s="184"/>
      <c r="G1883" s="143"/>
      <c r="H1883" s="143"/>
      <c r="I1883" s="143"/>
      <c r="J1883" s="143"/>
      <c r="K1883" s="143"/>
      <c r="L1883" s="143"/>
      <c r="M1883" s="143"/>
      <c r="N1883" s="143"/>
      <c r="O1883" s="143"/>
      <c r="P1883" s="143"/>
      <c r="Q1883" s="143"/>
      <c r="R1883" s="143"/>
      <c r="S1883" s="143"/>
      <c r="T1883" s="143"/>
      <c r="U1883" s="143"/>
      <c r="V1883" s="143"/>
      <c r="W1883" s="143"/>
      <c r="X1883" s="143"/>
      <c r="Y1883" s="143"/>
      <c r="Z1883" s="143"/>
      <c r="AA1883" s="144">
        <f>SUM(AA1877:AA1882)</f>
        <v>2605815</v>
      </c>
      <c r="AB1883" s="145">
        <f>AA1883/E1878</f>
        <v>0.93593457331319574</v>
      </c>
      <c r="AC1883" s="136"/>
      <c r="AD1883" s="137"/>
      <c r="AE1883" s="136"/>
      <c r="AF1883" s="126"/>
      <c r="AG1883" s="126"/>
    </row>
    <row r="1884" spans="1:33" s="52" customFormat="1" ht="27.75" customHeight="1" x14ac:dyDescent="0.25">
      <c r="A1884" s="513">
        <v>214</v>
      </c>
      <c r="B1884" s="510" t="s">
        <v>715</v>
      </c>
      <c r="C1884" s="516" t="s">
        <v>710</v>
      </c>
      <c r="D1884" s="447" t="s">
        <v>914</v>
      </c>
      <c r="E1884" s="448">
        <v>2039896.1200000003</v>
      </c>
      <c r="F1884" s="132" t="s">
        <v>716</v>
      </c>
      <c r="G1884" s="79"/>
      <c r="H1884" s="79"/>
      <c r="I1884" s="79">
        <v>100000</v>
      </c>
      <c r="J1884" s="79"/>
      <c r="K1884" s="79"/>
      <c r="L1884" s="79"/>
      <c r="M1884" s="79"/>
      <c r="N1884" s="133"/>
      <c r="O1884" s="133"/>
      <c r="P1884" s="133"/>
      <c r="Q1884" s="133"/>
      <c r="R1884" s="133"/>
      <c r="S1884" s="133"/>
      <c r="T1884" s="133"/>
      <c r="U1884" s="133"/>
      <c r="V1884" s="133"/>
      <c r="W1884" s="133"/>
      <c r="X1884" s="133"/>
      <c r="Y1884" s="133"/>
      <c r="Z1884" s="133"/>
      <c r="AA1884" s="261">
        <v>100000</v>
      </c>
      <c r="AB1884" s="175"/>
      <c r="AC1884" s="136">
        <v>1</v>
      </c>
      <c r="AD1884" s="137">
        <v>99449</v>
      </c>
      <c r="AE1884" s="136"/>
      <c r="AF1884" s="126"/>
      <c r="AG1884" s="126"/>
    </row>
    <row r="1885" spans="1:33" s="52" customFormat="1" x14ac:dyDescent="0.25">
      <c r="A1885" s="515"/>
      <c r="B1885" s="512"/>
      <c r="C1885" s="518"/>
      <c r="D1885" s="78"/>
      <c r="E1885" s="78"/>
      <c r="F1885" s="132" t="s">
        <v>717</v>
      </c>
      <c r="G1885" s="79"/>
      <c r="H1885" s="79"/>
      <c r="I1885" s="79">
        <v>999000</v>
      </c>
      <c r="J1885" s="79"/>
      <c r="K1885" s="79"/>
      <c r="L1885" s="79"/>
      <c r="M1885" s="79"/>
      <c r="N1885" s="133"/>
      <c r="O1885" s="133"/>
      <c r="P1885" s="133"/>
      <c r="Q1885" s="133">
        <v>153699</v>
      </c>
      <c r="R1885" s="133"/>
      <c r="S1885" s="133"/>
      <c r="T1885" s="133"/>
      <c r="U1885" s="133"/>
      <c r="V1885" s="133"/>
      <c r="W1885" s="133"/>
      <c r="X1885" s="133"/>
      <c r="Y1885" s="133"/>
      <c r="Z1885" s="133"/>
      <c r="AA1885" s="261">
        <v>999000</v>
      </c>
      <c r="AB1885" s="175"/>
      <c r="AC1885" s="136">
        <v>14</v>
      </c>
      <c r="AD1885" s="137">
        <v>998993</v>
      </c>
      <c r="AE1885" s="136"/>
      <c r="AF1885" s="126"/>
      <c r="AG1885" s="126"/>
    </row>
    <row r="1886" spans="1:33" s="52" customFormat="1" x14ac:dyDescent="0.25">
      <c r="A1886" s="177"/>
      <c r="B1886" s="105"/>
      <c r="C1886" s="80"/>
      <c r="D1886" s="32"/>
      <c r="E1886" s="32"/>
      <c r="F1886" s="135" t="s">
        <v>228</v>
      </c>
      <c r="G1886" s="79"/>
      <c r="H1886" s="79"/>
      <c r="I1886" s="79"/>
      <c r="J1886" s="79"/>
      <c r="K1886" s="79"/>
      <c r="L1886" s="79"/>
      <c r="M1886" s="79"/>
      <c r="N1886" s="133"/>
      <c r="O1886" s="133"/>
      <c r="P1886" s="133"/>
      <c r="Q1886" s="133"/>
      <c r="R1886" s="133">
        <v>225647</v>
      </c>
      <c r="S1886" s="133"/>
      <c r="T1886" s="133"/>
      <c r="U1886" s="133"/>
      <c r="V1886" s="133"/>
      <c r="W1886" s="133"/>
      <c r="X1886" s="133"/>
      <c r="Y1886" s="133"/>
      <c r="Z1886" s="133"/>
      <c r="AA1886" s="261">
        <v>225647</v>
      </c>
      <c r="AB1886" s="175"/>
      <c r="AC1886" s="136"/>
      <c r="AD1886" s="137"/>
      <c r="AE1886" s="136"/>
      <c r="AF1886" s="126"/>
      <c r="AG1886" s="126"/>
    </row>
    <row r="1887" spans="1:33" s="52" customFormat="1" x14ac:dyDescent="0.25">
      <c r="A1887" s="177"/>
      <c r="B1887" s="105"/>
      <c r="C1887" s="80"/>
      <c r="D1887" s="32"/>
      <c r="E1887" s="32"/>
      <c r="F1887" s="135" t="s">
        <v>48</v>
      </c>
      <c r="G1887" s="79"/>
      <c r="H1887" s="79"/>
      <c r="I1887" s="79"/>
      <c r="J1887" s="79"/>
      <c r="K1887" s="79"/>
      <c r="L1887" s="79"/>
      <c r="M1887" s="79"/>
      <c r="N1887" s="133"/>
      <c r="O1887" s="133"/>
      <c r="P1887" s="133"/>
      <c r="Q1887" s="133"/>
      <c r="R1887" s="133">
        <v>250000</v>
      </c>
      <c r="S1887" s="133"/>
      <c r="T1887" s="133"/>
      <c r="U1887" s="133"/>
      <c r="V1887" s="133"/>
      <c r="W1887" s="133"/>
      <c r="X1887" s="133"/>
      <c r="Y1887" s="133"/>
      <c r="Z1887" s="133"/>
      <c r="AA1887" s="261">
        <v>250000</v>
      </c>
      <c r="AB1887" s="175"/>
      <c r="AC1887" s="136"/>
      <c r="AD1887" s="137"/>
      <c r="AE1887" s="136"/>
      <c r="AF1887" s="126"/>
      <c r="AG1887" s="126"/>
    </row>
    <row r="1888" spans="1:33" s="52" customFormat="1" x14ac:dyDescent="0.25">
      <c r="A1888" s="177"/>
      <c r="B1888" s="105"/>
      <c r="C1888" s="80"/>
      <c r="D1888" s="32"/>
      <c r="E1888" s="32"/>
      <c r="F1888" s="135" t="s">
        <v>51</v>
      </c>
      <c r="G1888" s="79"/>
      <c r="H1888" s="79"/>
      <c r="I1888" s="79"/>
      <c r="J1888" s="79"/>
      <c r="K1888" s="79"/>
      <c r="L1888" s="79"/>
      <c r="M1888" s="79"/>
      <c r="N1888" s="133"/>
      <c r="O1888" s="133"/>
      <c r="P1888" s="133"/>
      <c r="Q1888" s="133"/>
      <c r="R1888" s="133"/>
      <c r="S1888" s="133">
        <v>150000</v>
      </c>
      <c r="T1888" s="133"/>
      <c r="U1888" s="133"/>
      <c r="V1888" s="133"/>
      <c r="W1888" s="133"/>
      <c r="X1888" s="133"/>
      <c r="Y1888" s="133"/>
      <c r="Z1888" s="133"/>
      <c r="AA1888" s="261">
        <v>150000</v>
      </c>
      <c r="AB1888" s="175"/>
      <c r="AC1888" s="136"/>
      <c r="AD1888" s="137"/>
      <c r="AE1888" s="136"/>
      <c r="AF1888" s="126"/>
      <c r="AG1888" s="126"/>
    </row>
    <row r="1889" spans="1:33" s="52" customFormat="1" x14ac:dyDescent="0.25">
      <c r="A1889" s="177"/>
      <c r="B1889" s="105"/>
      <c r="C1889" s="80"/>
      <c r="D1889" s="32"/>
      <c r="E1889" s="32"/>
      <c r="F1889" s="135" t="s">
        <v>47</v>
      </c>
      <c r="G1889" s="79"/>
      <c r="H1889" s="79"/>
      <c r="I1889" s="79"/>
      <c r="J1889" s="79"/>
      <c r="K1889" s="79"/>
      <c r="L1889" s="79"/>
      <c r="M1889" s="79"/>
      <c r="N1889" s="133"/>
      <c r="O1889" s="133"/>
      <c r="P1889" s="133"/>
      <c r="Q1889" s="133"/>
      <c r="R1889" s="133">
        <v>245000</v>
      </c>
      <c r="S1889" s="133"/>
      <c r="T1889" s="133"/>
      <c r="U1889" s="133"/>
      <c r="V1889" s="133"/>
      <c r="W1889" s="133"/>
      <c r="X1889" s="133"/>
      <c r="Y1889" s="133"/>
      <c r="Z1889" s="133"/>
      <c r="AA1889" s="261">
        <v>245000</v>
      </c>
      <c r="AB1889" s="175"/>
      <c r="AC1889" s="136"/>
      <c r="AD1889" s="137"/>
      <c r="AE1889" s="136"/>
      <c r="AF1889" s="126"/>
      <c r="AG1889" s="126"/>
    </row>
    <row r="1890" spans="1:33" s="52" customFormat="1" x14ac:dyDescent="0.25">
      <c r="A1890" s="177"/>
      <c r="B1890" s="105"/>
      <c r="C1890" s="80"/>
      <c r="D1890" s="32"/>
      <c r="E1890" s="32"/>
      <c r="F1890" s="135" t="s">
        <v>620</v>
      </c>
      <c r="G1890" s="79"/>
      <c r="H1890" s="79"/>
      <c r="I1890" s="79"/>
      <c r="J1890" s="79"/>
      <c r="K1890" s="79"/>
      <c r="L1890" s="79"/>
      <c r="M1890" s="79"/>
      <c r="N1890" s="133"/>
      <c r="O1890" s="133"/>
      <c r="P1890" s="133"/>
      <c r="Q1890" s="133"/>
      <c r="R1890" s="133"/>
      <c r="S1890" s="133">
        <v>70248.289999999994</v>
      </c>
      <c r="T1890" s="133"/>
      <c r="U1890" s="133"/>
      <c r="V1890" s="133"/>
      <c r="W1890" s="133"/>
      <c r="X1890" s="133"/>
      <c r="Y1890" s="133"/>
      <c r="Z1890" s="133"/>
      <c r="AA1890" s="261">
        <v>70248</v>
      </c>
      <c r="AB1890" s="175"/>
      <c r="AC1890" s="136"/>
      <c r="AD1890" s="137"/>
      <c r="AE1890" s="136"/>
      <c r="AF1890" s="126"/>
      <c r="AG1890" s="126"/>
    </row>
    <row r="1891" spans="1:33" s="52" customFormat="1" x14ac:dyDescent="0.25">
      <c r="A1891" s="181"/>
      <c r="B1891" s="182" t="s">
        <v>16</v>
      </c>
      <c r="C1891" s="183"/>
      <c r="D1891" s="82"/>
      <c r="E1891" s="82"/>
      <c r="F1891" s="184"/>
      <c r="G1891" s="143"/>
      <c r="H1891" s="143"/>
      <c r="I1891" s="143"/>
      <c r="J1891" s="143"/>
      <c r="K1891" s="143"/>
      <c r="L1891" s="143"/>
      <c r="M1891" s="143"/>
      <c r="N1891" s="143"/>
      <c r="O1891" s="143"/>
      <c r="P1891" s="143"/>
      <c r="Q1891" s="143"/>
      <c r="R1891" s="143"/>
      <c r="S1891" s="143"/>
      <c r="T1891" s="143"/>
      <c r="U1891" s="143"/>
      <c r="V1891" s="143"/>
      <c r="W1891" s="143"/>
      <c r="X1891" s="143"/>
      <c r="Y1891" s="143"/>
      <c r="Z1891" s="143"/>
      <c r="AA1891" s="144">
        <f>SUM(AA1884:AA1890)</f>
        <v>2039895</v>
      </c>
      <c r="AB1891" s="145">
        <f>AA1891/E1884</f>
        <v>0.99999945095243359</v>
      </c>
      <c r="AC1891" s="136"/>
      <c r="AD1891" s="137"/>
      <c r="AE1891" s="136"/>
      <c r="AF1891" s="126"/>
      <c r="AG1891" s="126"/>
    </row>
    <row r="1892" spans="1:33" s="52" customFormat="1" ht="15" customHeight="1" x14ac:dyDescent="0.25">
      <c r="A1892" s="513">
        <v>215</v>
      </c>
      <c r="B1892" s="510" t="s">
        <v>718</v>
      </c>
      <c r="C1892" s="516" t="s">
        <v>710</v>
      </c>
      <c r="D1892" s="522" t="s">
        <v>1171</v>
      </c>
      <c r="E1892" s="519">
        <v>2527499.9982999996</v>
      </c>
      <c r="F1892" s="132" t="s">
        <v>21</v>
      </c>
      <c r="G1892" s="79"/>
      <c r="H1892" s="79"/>
      <c r="I1892" s="79"/>
      <c r="J1892" s="79"/>
      <c r="K1892" s="79"/>
      <c r="L1892" s="79">
        <v>1469490</v>
      </c>
      <c r="M1892" s="79"/>
      <c r="N1892" s="79"/>
      <c r="O1892" s="79"/>
      <c r="P1892" s="79"/>
      <c r="Q1892" s="79"/>
      <c r="R1892" s="133"/>
      <c r="S1892" s="133">
        <v>1469490</v>
      </c>
      <c r="T1892" s="133"/>
      <c r="U1892" s="133"/>
      <c r="V1892" s="133"/>
      <c r="W1892" s="133"/>
      <c r="X1892" s="133"/>
      <c r="Y1892" s="133"/>
      <c r="Z1892" s="79"/>
      <c r="AA1892" s="261">
        <v>1469490</v>
      </c>
      <c r="AB1892" s="175"/>
      <c r="AC1892" s="136"/>
      <c r="AD1892" s="137"/>
      <c r="AE1892" s="136"/>
      <c r="AF1892" s="126"/>
      <c r="AG1892" s="126"/>
    </row>
    <row r="1893" spans="1:33" s="52" customFormat="1" x14ac:dyDescent="0.25">
      <c r="A1893" s="514"/>
      <c r="B1893" s="511"/>
      <c r="C1893" s="517"/>
      <c r="D1893" s="517"/>
      <c r="E1893" s="520"/>
      <c r="F1893" s="132" t="s">
        <v>25</v>
      </c>
      <c r="G1893" s="79"/>
      <c r="H1893" s="79"/>
      <c r="I1893" s="79"/>
      <c r="J1893" s="79"/>
      <c r="K1893" s="79"/>
      <c r="L1893" s="79"/>
      <c r="M1893" s="79">
        <v>391874</v>
      </c>
      <c r="N1893" s="79"/>
      <c r="O1893" s="79"/>
      <c r="P1893" s="79"/>
      <c r="Q1893" s="79"/>
      <c r="R1893" s="133"/>
      <c r="S1893" s="133">
        <v>391874</v>
      </c>
      <c r="T1893" s="133"/>
      <c r="U1893" s="133"/>
      <c r="V1893" s="133"/>
      <c r="W1893" s="133"/>
      <c r="X1893" s="133"/>
      <c r="Y1893" s="133"/>
      <c r="Z1893" s="79"/>
      <c r="AA1893" s="261">
        <v>391874</v>
      </c>
      <c r="AB1893" s="175"/>
      <c r="AC1893" s="136"/>
      <c r="AD1893" s="137"/>
      <c r="AE1893" s="136"/>
      <c r="AF1893" s="126"/>
      <c r="AG1893" s="126"/>
    </row>
    <row r="1894" spans="1:33" s="52" customFormat="1" x14ac:dyDescent="0.25">
      <c r="A1894" s="514"/>
      <c r="B1894" s="511"/>
      <c r="C1894" s="517"/>
      <c r="D1894" s="517"/>
      <c r="E1894" s="520"/>
      <c r="F1894" s="132" t="s">
        <v>24</v>
      </c>
      <c r="G1894" s="79"/>
      <c r="H1894" s="79"/>
      <c r="I1894" s="79"/>
      <c r="J1894" s="79"/>
      <c r="K1894" s="79"/>
      <c r="L1894" s="79"/>
      <c r="M1894" s="79"/>
      <c r="N1894" s="79"/>
      <c r="O1894" s="79"/>
      <c r="P1894" s="79"/>
      <c r="Q1894" s="79"/>
      <c r="R1894" s="133"/>
      <c r="S1894" s="133"/>
      <c r="T1894" s="133">
        <v>261227</v>
      </c>
      <c r="U1894" s="133"/>
      <c r="V1894" s="133"/>
      <c r="W1894" s="133"/>
      <c r="X1894" s="133"/>
      <c r="Y1894" s="133"/>
      <c r="Z1894" s="79"/>
      <c r="AA1894" s="261">
        <v>261227</v>
      </c>
      <c r="AB1894" s="175"/>
      <c r="AC1894" s="136"/>
      <c r="AD1894" s="137"/>
      <c r="AE1894" s="136"/>
      <c r="AF1894" s="126"/>
      <c r="AG1894" s="126"/>
    </row>
    <row r="1895" spans="1:33" s="52" customFormat="1" x14ac:dyDescent="0.25">
      <c r="A1895" s="515"/>
      <c r="B1895" s="512"/>
      <c r="C1895" s="518"/>
      <c r="D1895" s="518"/>
      <c r="E1895" s="521"/>
      <c r="F1895" s="132" t="s">
        <v>137</v>
      </c>
      <c r="G1895" s="79"/>
      <c r="H1895" s="79"/>
      <c r="I1895" s="79"/>
      <c r="J1895" s="79"/>
      <c r="K1895" s="79"/>
      <c r="L1895" s="79"/>
      <c r="M1895" s="79"/>
      <c r="N1895" s="79"/>
      <c r="O1895" s="79"/>
      <c r="P1895" s="79"/>
      <c r="Q1895" s="79"/>
      <c r="R1895" s="133"/>
      <c r="S1895" s="133"/>
      <c r="T1895" s="133"/>
      <c r="U1895" s="133">
        <v>130648</v>
      </c>
      <c r="V1895" s="133"/>
      <c r="W1895" s="133"/>
      <c r="X1895" s="133"/>
      <c r="Y1895" s="133"/>
      <c r="Z1895" s="79"/>
      <c r="AA1895" s="261" t="s">
        <v>1397</v>
      </c>
      <c r="AB1895" s="175"/>
      <c r="AC1895" s="136"/>
      <c r="AD1895" s="137"/>
      <c r="AE1895" s="136"/>
      <c r="AF1895" s="126"/>
      <c r="AG1895" s="126"/>
    </row>
    <row r="1896" spans="1:33" s="52" customFormat="1" x14ac:dyDescent="0.25">
      <c r="A1896" s="177"/>
      <c r="B1896" s="445"/>
      <c r="C1896" s="108"/>
      <c r="D1896" s="32"/>
      <c r="E1896" s="33"/>
      <c r="F1896" s="135" t="s">
        <v>714</v>
      </c>
      <c r="G1896" s="79"/>
      <c r="H1896" s="79"/>
      <c r="I1896" s="79"/>
      <c r="J1896" s="79"/>
      <c r="K1896" s="79"/>
      <c r="L1896" s="79"/>
      <c r="M1896" s="79"/>
      <c r="N1896" s="79"/>
      <c r="O1896" s="79"/>
      <c r="P1896" s="79"/>
      <c r="Q1896" s="79"/>
      <c r="R1896" s="133"/>
      <c r="S1896" s="133"/>
      <c r="T1896" s="133"/>
      <c r="U1896" s="133"/>
      <c r="V1896" s="133"/>
      <c r="W1896" s="133">
        <v>78348</v>
      </c>
      <c r="X1896" s="133"/>
      <c r="Y1896" s="133"/>
      <c r="Z1896" s="79"/>
      <c r="AA1896" s="261" t="s">
        <v>1398</v>
      </c>
      <c r="AB1896" s="175"/>
      <c r="AC1896" s="136"/>
      <c r="AD1896" s="137"/>
      <c r="AE1896" s="136"/>
      <c r="AF1896" s="126"/>
      <c r="AG1896" s="126"/>
    </row>
    <row r="1897" spans="1:33" s="52" customFormat="1" x14ac:dyDescent="0.25">
      <c r="A1897" s="177"/>
      <c r="B1897" s="445"/>
      <c r="C1897" s="108"/>
      <c r="D1897" s="32"/>
      <c r="E1897" s="33"/>
      <c r="F1897" s="135" t="s">
        <v>26</v>
      </c>
      <c r="G1897" s="79"/>
      <c r="H1897" s="79"/>
      <c r="I1897" s="79"/>
      <c r="J1897" s="79"/>
      <c r="K1897" s="79"/>
      <c r="L1897" s="79"/>
      <c r="M1897" s="79"/>
      <c r="N1897" s="79"/>
      <c r="O1897" s="79"/>
      <c r="P1897" s="79"/>
      <c r="Q1897" s="79"/>
      <c r="R1897" s="133"/>
      <c r="S1897" s="133"/>
      <c r="T1897" s="133"/>
      <c r="U1897" s="133"/>
      <c r="V1897" s="133">
        <v>195913</v>
      </c>
      <c r="W1897" s="133"/>
      <c r="X1897" s="133"/>
      <c r="Y1897" s="133"/>
      <c r="Z1897" s="79"/>
      <c r="AA1897" s="261" t="s">
        <v>1399</v>
      </c>
      <c r="AB1897" s="175"/>
      <c r="AC1897" s="136"/>
      <c r="AD1897" s="137"/>
      <c r="AE1897" s="136"/>
      <c r="AF1897" s="126"/>
      <c r="AG1897" s="126"/>
    </row>
    <row r="1898" spans="1:33" s="52" customFormat="1" x14ac:dyDescent="0.25">
      <c r="A1898" s="181"/>
      <c r="B1898" s="193" t="s">
        <v>16</v>
      </c>
      <c r="C1898" s="180"/>
      <c r="D1898" s="82"/>
      <c r="E1898" s="82"/>
      <c r="F1898" s="184"/>
      <c r="G1898" s="143"/>
      <c r="H1898" s="143"/>
      <c r="I1898" s="143"/>
      <c r="J1898" s="143"/>
      <c r="K1898" s="143"/>
      <c r="L1898" s="143"/>
      <c r="M1898" s="143"/>
      <c r="N1898" s="143"/>
      <c r="O1898" s="143"/>
      <c r="P1898" s="143"/>
      <c r="Q1898" s="143"/>
      <c r="R1898" s="143"/>
      <c r="S1898" s="143"/>
      <c r="T1898" s="143"/>
      <c r="U1898" s="143"/>
      <c r="V1898" s="143"/>
      <c r="W1898" s="143"/>
      <c r="X1898" s="143"/>
      <c r="Y1898" s="143"/>
      <c r="Z1898" s="143"/>
      <c r="AA1898" s="144">
        <f>SUM(AA1892:AA1897)</f>
        <v>2122591</v>
      </c>
      <c r="AB1898" s="145">
        <f>AA1898/E1892</f>
        <v>0.83979861579729298</v>
      </c>
      <c r="AC1898" s="136"/>
      <c r="AD1898" s="137"/>
      <c r="AE1898" s="136"/>
      <c r="AF1898" s="126"/>
      <c r="AG1898" s="126"/>
    </row>
    <row r="1899" spans="1:33" s="52" customFormat="1" ht="15" customHeight="1" x14ac:dyDescent="0.25">
      <c r="A1899" s="513">
        <v>216</v>
      </c>
      <c r="B1899" s="510" t="s">
        <v>719</v>
      </c>
      <c r="C1899" s="516" t="s">
        <v>720</v>
      </c>
      <c r="D1899" s="522" t="s">
        <v>1170</v>
      </c>
      <c r="E1899" s="235"/>
      <c r="F1899" s="132" t="s">
        <v>21</v>
      </c>
      <c r="G1899" s="84"/>
      <c r="H1899" s="133"/>
      <c r="I1899" s="133"/>
      <c r="J1899" s="133"/>
      <c r="K1899" s="133"/>
      <c r="L1899" s="133"/>
      <c r="M1899" s="133"/>
      <c r="N1899" s="133">
        <v>249788.41</v>
      </c>
      <c r="O1899" s="133"/>
      <c r="P1899" s="133"/>
      <c r="Q1899" s="133">
        <v>527333.68999999994</v>
      </c>
      <c r="R1899" s="133"/>
      <c r="S1899" s="133"/>
      <c r="T1899" s="133"/>
      <c r="U1899" s="133"/>
      <c r="V1899" s="133"/>
      <c r="W1899" s="133"/>
      <c r="X1899" s="133"/>
      <c r="Y1899" s="133"/>
      <c r="Z1899" s="133"/>
      <c r="AA1899" s="133">
        <v>527333.68999999994</v>
      </c>
      <c r="AB1899" s="175"/>
      <c r="AC1899" s="136"/>
      <c r="AD1899" s="137"/>
      <c r="AE1899" s="136" t="s">
        <v>1214</v>
      </c>
      <c r="AF1899" s="126"/>
      <c r="AG1899" s="126"/>
    </row>
    <row r="1900" spans="1:33" s="52" customFormat="1" x14ac:dyDescent="0.25">
      <c r="A1900" s="514"/>
      <c r="B1900" s="511"/>
      <c r="C1900" s="517"/>
      <c r="D1900" s="517"/>
      <c r="E1900" s="80"/>
      <c r="F1900" s="132" t="s">
        <v>228</v>
      </c>
      <c r="G1900" s="84"/>
      <c r="H1900" s="133"/>
      <c r="I1900" s="133"/>
      <c r="J1900" s="133"/>
      <c r="K1900" s="133"/>
      <c r="L1900" s="133"/>
      <c r="M1900" s="133"/>
      <c r="N1900" s="133">
        <v>197280.46</v>
      </c>
      <c r="O1900" s="133"/>
      <c r="P1900" s="133"/>
      <c r="Q1900" s="133"/>
      <c r="R1900" s="133">
        <v>249788.41</v>
      </c>
      <c r="S1900" s="133"/>
      <c r="T1900" s="133"/>
      <c r="U1900" s="133"/>
      <c r="V1900" s="133"/>
      <c r="W1900" s="133"/>
      <c r="X1900" s="133"/>
      <c r="Y1900" s="133"/>
      <c r="Z1900" s="133"/>
      <c r="AA1900" s="133">
        <v>249788.41</v>
      </c>
      <c r="AB1900" s="175"/>
      <c r="AC1900" s="136"/>
      <c r="AD1900" s="137"/>
      <c r="AE1900" s="136"/>
      <c r="AF1900" s="126"/>
      <c r="AG1900" s="126"/>
    </row>
    <row r="1901" spans="1:33" s="52" customFormat="1" x14ac:dyDescent="0.25">
      <c r="A1901" s="514"/>
      <c r="B1901" s="511"/>
      <c r="C1901" s="517"/>
      <c r="D1901" s="517"/>
      <c r="E1901" s="81">
        <v>1945810.71</v>
      </c>
      <c r="F1901" s="132" t="s">
        <v>145</v>
      </c>
      <c r="G1901" s="84"/>
      <c r="H1901" s="133"/>
      <c r="I1901" s="133"/>
      <c r="J1901" s="133"/>
      <c r="K1901" s="133"/>
      <c r="L1901" s="133"/>
      <c r="M1901" s="133"/>
      <c r="N1901" s="133">
        <v>41631.4</v>
      </c>
      <c r="O1901" s="133"/>
      <c r="P1901" s="133"/>
      <c r="Q1901" s="133"/>
      <c r="R1901" s="133">
        <v>208157</v>
      </c>
      <c r="S1901" s="133"/>
      <c r="T1901" s="133"/>
      <c r="U1901" s="133"/>
      <c r="V1901" s="133"/>
      <c r="W1901" s="133"/>
      <c r="X1901" s="133"/>
      <c r="Y1901" s="133"/>
      <c r="Z1901" s="133"/>
      <c r="AA1901" s="133">
        <v>208157</v>
      </c>
      <c r="AB1901" s="175"/>
      <c r="AC1901" s="136"/>
      <c r="AD1901" s="137"/>
      <c r="AE1901" s="136"/>
      <c r="AF1901" s="126"/>
      <c r="AG1901" s="126"/>
    </row>
    <row r="1902" spans="1:33" s="52" customFormat="1" x14ac:dyDescent="0.25">
      <c r="A1902" s="514"/>
      <c r="B1902" s="511"/>
      <c r="C1902" s="517"/>
      <c r="D1902" s="517"/>
      <c r="E1902" s="80"/>
      <c r="F1902" s="132" t="s">
        <v>1076</v>
      </c>
      <c r="G1902" s="84"/>
      <c r="H1902" s="133"/>
      <c r="I1902" s="133"/>
      <c r="J1902" s="133"/>
      <c r="K1902" s="133"/>
      <c r="L1902" s="133"/>
      <c r="M1902" s="133"/>
      <c r="N1902" s="133">
        <v>527333.68999999994</v>
      </c>
      <c r="O1902" s="133"/>
      <c r="P1902" s="133"/>
      <c r="Q1902" s="133"/>
      <c r="R1902" s="133"/>
      <c r="S1902" s="133">
        <v>48560</v>
      </c>
      <c r="T1902" s="133"/>
      <c r="U1902" s="133"/>
      <c r="V1902" s="133"/>
      <c r="W1902" s="133"/>
      <c r="X1902" s="133"/>
      <c r="Y1902" s="133"/>
      <c r="Z1902" s="133"/>
      <c r="AA1902" s="133">
        <v>48560</v>
      </c>
      <c r="AB1902" s="175"/>
      <c r="AC1902" s="136"/>
      <c r="AD1902" s="137"/>
      <c r="AE1902" s="136"/>
      <c r="AF1902" s="126"/>
      <c r="AG1902" s="126"/>
    </row>
    <row r="1903" spans="1:33" s="52" customFormat="1" x14ac:dyDescent="0.25">
      <c r="A1903" s="515"/>
      <c r="B1903" s="512"/>
      <c r="C1903" s="518"/>
      <c r="D1903" s="518"/>
      <c r="E1903" s="78"/>
      <c r="F1903" s="132" t="s">
        <v>51</v>
      </c>
      <c r="G1903" s="84"/>
      <c r="H1903" s="133"/>
      <c r="I1903" s="133"/>
      <c r="J1903" s="133"/>
      <c r="K1903" s="133"/>
      <c r="L1903" s="133"/>
      <c r="M1903" s="133"/>
      <c r="N1903" s="133">
        <v>48560</v>
      </c>
      <c r="O1903" s="133"/>
      <c r="P1903" s="133"/>
      <c r="Q1903" s="133"/>
      <c r="R1903" s="133"/>
      <c r="S1903" s="133">
        <v>388559.75</v>
      </c>
      <c r="T1903" s="133"/>
      <c r="U1903" s="133"/>
      <c r="V1903" s="133"/>
      <c r="W1903" s="133"/>
      <c r="X1903" s="133"/>
      <c r="Y1903" s="133"/>
      <c r="Z1903" s="133"/>
      <c r="AA1903" s="133">
        <v>388559.75</v>
      </c>
      <c r="AB1903" s="175"/>
      <c r="AC1903" s="136"/>
      <c r="AD1903" s="137"/>
      <c r="AE1903" s="136"/>
      <c r="AF1903" s="126"/>
      <c r="AG1903" s="126"/>
    </row>
    <row r="1904" spans="1:33" s="52" customFormat="1" x14ac:dyDescent="0.25">
      <c r="A1904" s="177"/>
      <c r="B1904" s="105"/>
      <c r="C1904" s="80"/>
      <c r="D1904" s="32"/>
      <c r="E1904" s="32"/>
      <c r="F1904" s="135" t="s">
        <v>149</v>
      </c>
      <c r="G1904" s="84"/>
      <c r="H1904" s="133"/>
      <c r="I1904" s="133"/>
      <c r="J1904" s="133"/>
      <c r="K1904" s="133"/>
      <c r="L1904" s="133"/>
      <c r="M1904" s="133"/>
      <c r="N1904" s="133"/>
      <c r="O1904" s="133"/>
      <c r="P1904" s="133"/>
      <c r="Q1904" s="133"/>
      <c r="R1904" s="133"/>
      <c r="S1904" s="133">
        <v>284500</v>
      </c>
      <c r="T1904" s="133"/>
      <c r="U1904" s="133"/>
      <c r="V1904" s="133"/>
      <c r="W1904" s="133"/>
      <c r="X1904" s="133"/>
      <c r="Y1904" s="133"/>
      <c r="Z1904" s="133"/>
      <c r="AA1904" s="133">
        <v>284500</v>
      </c>
      <c r="AB1904" s="175"/>
      <c r="AC1904" s="136"/>
      <c r="AD1904" s="137"/>
      <c r="AE1904" s="136"/>
      <c r="AF1904" s="126"/>
      <c r="AG1904" s="126"/>
    </row>
    <row r="1905" spans="1:33" s="52" customFormat="1" x14ac:dyDescent="0.25">
      <c r="A1905" s="177"/>
      <c r="B1905" s="105"/>
      <c r="C1905" s="80"/>
      <c r="D1905" s="32"/>
      <c r="E1905" s="32"/>
      <c r="F1905" s="135" t="s">
        <v>266</v>
      </c>
      <c r="G1905" s="84"/>
      <c r="H1905" s="133"/>
      <c r="I1905" s="133"/>
      <c r="J1905" s="133"/>
      <c r="K1905" s="133"/>
      <c r="L1905" s="133"/>
      <c r="M1905" s="133"/>
      <c r="N1905" s="133"/>
      <c r="O1905" s="133"/>
      <c r="P1905" s="133"/>
      <c r="Q1905" s="133"/>
      <c r="R1905" s="133"/>
      <c r="S1905" s="133">
        <v>197280.46</v>
      </c>
      <c r="T1905" s="133"/>
      <c r="U1905" s="133"/>
      <c r="V1905" s="133"/>
      <c r="W1905" s="133"/>
      <c r="X1905" s="133"/>
      <c r="Y1905" s="133"/>
      <c r="Z1905" s="133"/>
      <c r="AA1905" s="133">
        <v>197280.46</v>
      </c>
      <c r="AB1905" s="175"/>
      <c r="AC1905" s="136"/>
      <c r="AD1905" s="137"/>
      <c r="AE1905" s="136"/>
      <c r="AF1905" s="126"/>
      <c r="AG1905" s="126"/>
    </row>
    <row r="1906" spans="1:33" s="52" customFormat="1" x14ac:dyDescent="0.25">
      <c r="A1906" s="177"/>
      <c r="B1906" s="105"/>
      <c r="C1906" s="80"/>
      <c r="D1906" s="32"/>
      <c r="E1906" s="32"/>
      <c r="F1906" s="135" t="s">
        <v>1400</v>
      </c>
      <c r="G1906" s="84"/>
      <c r="H1906" s="133"/>
      <c r="I1906" s="133"/>
      <c r="J1906" s="133"/>
      <c r="K1906" s="133"/>
      <c r="L1906" s="133"/>
      <c r="M1906" s="133"/>
      <c r="N1906" s="133"/>
      <c r="O1906" s="133"/>
      <c r="P1906" s="133"/>
      <c r="Q1906" s="133"/>
      <c r="R1906" s="133">
        <v>41631.4</v>
      </c>
      <c r="S1906" s="133"/>
      <c r="T1906" s="133"/>
      <c r="U1906" s="133"/>
      <c r="V1906" s="133"/>
      <c r="W1906" s="133"/>
      <c r="X1906" s="133"/>
      <c r="Y1906" s="133"/>
      <c r="Z1906" s="133"/>
      <c r="AA1906" s="133">
        <v>41631.4</v>
      </c>
      <c r="AB1906" s="175"/>
      <c r="AC1906" s="136"/>
      <c r="AD1906" s="137"/>
      <c r="AE1906" s="136"/>
      <c r="AF1906" s="126"/>
      <c r="AG1906" s="126"/>
    </row>
    <row r="1907" spans="1:33" s="52" customFormat="1" x14ac:dyDescent="0.25">
      <c r="A1907" s="181"/>
      <c r="B1907" s="182" t="s">
        <v>16</v>
      </c>
      <c r="C1907" s="183"/>
      <c r="D1907" s="82"/>
      <c r="E1907" s="82"/>
      <c r="F1907" s="184"/>
      <c r="G1907" s="143"/>
      <c r="H1907" s="143"/>
      <c r="I1907" s="143"/>
      <c r="J1907" s="143"/>
      <c r="K1907" s="143"/>
      <c r="L1907" s="143"/>
      <c r="M1907" s="143"/>
      <c r="N1907" s="143"/>
      <c r="O1907" s="143"/>
      <c r="P1907" s="143"/>
      <c r="Q1907" s="143"/>
      <c r="R1907" s="143"/>
      <c r="S1907" s="143"/>
      <c r="T1907" s="143"/>
      <c r="U1907" s="143"/>
      <c r="V1907" s="143"/>
      <c r="W1907" s="143"/>
      <c r="X1907" s="143"/>
      <c r="Y1907" s="143"/>
      <c r="Z1907" s="143"/>
      <c r="AA1907" s="144">
        <f>SUM(AA1899:AA1906)</f>
        <v>1945810.71</v>
      </c>
      <c r="AB1907" s="145">
        <f>AA1907/E1901</f>
        <v>1</v>
      </c>
      <c r="AC1907" s="136"/>
      <c r="AD1907" s="137"/>
      <c r="AE1907" s="136"/>
      <c r="AF1907" s="126"/>
      <c r="AG1907" s="126"/>
    </row>
    <row r="1908" spans="1:33" s="52" customFormat="1" x14ac:dyDescent="0.25">
      <c r="A1908" s="513">
        <v>217</v>
      </c>
      <c r="B1908" s="510" t="s">
        <v>722</v>
      </c>
      <c r="C1908" s="516" t="s">
        <v>713</v>
      </c>
      <c r="D1908" s="522" t="s">
        <v>917</v>
      </c>
      <c r="E1908" s="519">
        <v>2599933.5</v>
      </c>
      <c r="F1908" s="132" t="s">
        <v>21</v>
      </c>
      <c r="G1908" s="79"/>
      <c r="H1908" s="79"/>
      <c r="I1908" s="79"/>
      <c r="J1908" s="79"/>
      <c r="K1908" s="79"/>
      <c r="L1908" s="79">
        <v>948280</v>
      </c>
      <c r="M1908" s="79"/>
      <c r="N1908" s="79"/>
      <c r="O1908" s="79"/>
      <c r="P1908" s="79"/>
      <c r="Q1908" s="79">
        <v>441899</v>
      </c>
      <c r="R1908" s="79"/>
      <c r="S1908" s="79"/>
      <c r="T1908" s="79"/>
      <c r="U1908" s="79"/>
      <c r="V1908" s="79"/>
      <c r="W1908" s="79"/>
      <c r="X1908" s="79"/>
      <c r="Y1908" s="79"/>
      <c r="Z1908" s="79"/>
      <c r="AA1908" s="261">
        <v>379310</v>
      </c>
      <c r="AB1908" s="175"/>
      <c r="AC1908" s="136">
        <v>6</v>
      </c>
      <c r="AD1908" s="137">
        <v>506381</v>
      </c>
      <c r="AE1908" s="136"/>
      <c r="AF1908" s="126"/>
      <c r="AG1908" s="126"/>
    </row>
    <row r="1909" spans="1:33" s="52" customFormat="1" x14ac:dyDescent="0.25">
      <c r="A1909" s="514"/>
      <c r="B1909" s="511"/>
      <c r="C1909" s="517"/>
      <c r="D1909" s="517"/>
      <c r="E1909" s="520"/>
      <c r="F1909" s="132" t="s">
        <v>228</v>
      </c>
      <c r="G1909" s="79"/>
      <c r="H1909" s="79"/>
      <c r="I1909" s="79"/>
      <c r="J1909" s="79"/>
      <c r="K1909" s="79">
        <v>379310</v>
      </c>
      <c r="L1909" s="79"/>
      <c r="M1909" s="79"/>
      <c r="N1909" s="79"/>
      <c r="O1909" s="79"/>
      <c r="P1909" s="79"/>
      <c r="Q1909" s="79">
        <v>338134</v>
      </c>
      <c r="R1909" s="79"/>
      <c r="S1909" s="79"/>
      <c r="T1909" s="79"/>
      <c r="U1909" s="79"/>
      <c r="V1909" s="79"/>
      <c r="W1909" s="79"/>
      <c r="X1909" s="79"/>
      <c r="Y1909" s="79"/>
      <c r="Z1909" s="79"/>
      <c r="AA1909" s="261">
        <v>505752</v>
      </c>
      <c r="AB1909" s="175"/>
      <c r="AC1909" s="136">
        <v>1</v>
      </c>
      <c r="AD1909" s="137">
        <v>41176</v>
      </c>
      <c r="AE1909" s="136"/>
      <c r="AF1909" s="126"/>
      <c r="AG1909" s="126"/>
    </row>
    <row r="1910" spans="1:33" s="52" customFormat="1" x14ac:dyDescent="0.25">
      <c r="A1910" s="514"/>
      <c r="B1910" s="511"/>
      <c r="C1910" s="517"/>
      <c r="D1910" s="517"/>
      <c r="E1910" s="520"/>
      <c r="F1910" s="132" t="s">
        <v>145</v>
      </c>
      <c r="G1910" s="79"/>
      <c r="H1910" s="79"/>
      <c r="I1910" s="79"/>
      <c r="J1910" s="79"/>
      <c r="K1910" s="79"/>
      <c r="L1910" s="79"/>
      <c r="M1910" s="79"/>
      <c r="N1910" s="79"/>
      <c r="O1910" s="79"/>
      <c r="P1910" s="79"/>
      <c r="Q1910" s="79">
        <v>197610.25</v>
      </c>
      <c r="R1910" s="79"/>
      <c r="S1910" s="79"/>
      <c r="T1910" s="79"/>
      <c r="U1910" s="79"/>
      <c r="V1910" s="79"/>
      <c r="W1910" s="79"/>
      <c r="X1910" s="79"/>
      <c r="Y1910" s="79"/>
      <c r="Z1910" s="79"/>
      <c r="AA1910" s="261">
        <v>252865</v>
      </c>
      <c r="AB1910" s="175"/>
      <c r="AC1910" s="136"/>
      <c r="AD1910" s="137"/>
      <c r="AE1910" s="136"/>
      <c r="AF1910" s="126"/>
      <c r="AG1910" s="126"/>
    </row>
    <row r="1911" spans="1:33" s="52" customFormat="1" x14ac:dyDescent="0.25">
      <c r="A1911" s="515"/>
      <c r="B1911" s="512"/>
      <c r="C1911" s="518"/>
      <c r="D1911" s="518"/>
      <c r="E1911" s="521"/>
      <c r="F1911" s="132" t="s">
        <v>112</v>
      </c>
      <c r="G1911" s="79"/>
      <c r="H1911" s="79"/>
      <c r="I1911" s="79"/>
      <c r="J1911" s="79"/>
      <c r="K1911" s="79"/>
      <c r="L1911" s="79"/>
      <c r="M1911" s="79"/>
      <c r="N1911" s="79"/>
      <c r="O1911" s="79"/>
      <c r="P1911" s="79"/>
      <c r="Q1911" s="79"/>
      <c r="R1911" s="79"/>
      <c r="S1911" s="79">
        <v>63251</v>
      </c>
      <c r="T1911" s="79"/>
      <c r="U1911" s="79"/>
      <c r="V1911" s="79"/>
      <c r="W1911" s="79"/>
      <c r="X1911" s="79"/>
      <c r="Y1911" s="79"/>
      <c r="Z1911" s="79"/>
      <c r="AA1911" s="261">
        <v>948280</v>
      </c>
      <c r="AB1911" s="175"/>
      <c r="AC1911" s="136"/>
      <c r="AD1911" s="137"/>
      <c r="AE1911" s="136"/>
      <c r="AF1911" s="126"/>
      <c r="AG1911" s="126"/>
    </row>
    <row r="1912" spans="1:33" s="52" customFormat="1" x14ac:dyDescent="0.25">
      <c r="A1912" s="177"/>
      <c r="B1912" s="105"/>
      <c r="C1912" s="80"/>
      <c r="D1912" s="32"/>
      <c r="E1912" s="33"/>
      <c r="F1912" s="135" t="s">
        <v>51</v>
      </c>
      <c r="G1912" s="79"/>
      <c r="H1912" s="79"/>
      <c r="I1912" s="79"/>
      <c r="J1912" s="79"/>
      <c r="K1912" s="79"/>
      <c r="L1912" s="79"/>
      <c r="M1912" s="79"/>
      <c r="N1912" s="79"/>
      <c r="O1912" s="79"/>
      <c r="P1912" s="79"/>
      <c r="Q1912" s="79"/>
      <c r="R1912" s="79">
        <v>505752</v>
      </c>
      <c r="S1912" s="79"/>
      <c r="T1912" s="79"/>
      <c r="U1912" s="79"/>
      <c r="V1912" s="79"/>
      <c r="W1912" s="79"/>
      <c r="X1912" s="79"/>
      <c r="Y1912" s="79"/>
      <c r="Z1912" s="79"/>
      <c r="AA1912" s="261">
        <v>252865</v>
      </c>
      <c r="AB1912" s="175"/>
      <c r="AC1912" s="136"/>
      <c r="AD1912" s="137"/>
      <c r="AE1912" s="136"/>
      <c r="AF1912" s="126"/>
      <c r="AG1912" s="126"/>
    </row>
    <row r="1913" spans="1:33" s="52" customFormat="1" x14ac:dyDescent="0.25">
      <c r="A1913" s="177"/>
      <c r="B1913" s="105"/>
      <c r="C1913" s="80"/>
      <c r="D1913" s="32"/>
      <c r="E1913" s="33"/>
      <c r="F1913" s="135" t="s">
        <v>149</v>
      </c>
      <c r="G1913" s="79"/>
      <c r="H1913" s="79"/>
      <c r="I1913" s="79"/>
      <c r="J1913" s="79"/>
      <c r="K1913" s="79"/>
      <c r="L1913" s="79"/>
      <c r="M1913" s="79"/>
      <c r="N1913" s="79"/>
      <c r="O1913" s="79"/>
      <c r="P1913" s="79"/>
      <c r="Q1913" s="79"/>
      <c r="R1913" s="79">
        <v>252865</v>
      </c>
      <c r="S1913" s="79"/>
      <c r="T1913" s="79"/>
      <c r="U1913" s="79"/>
      <c r="V1913" s="79"/>
      <c r="W1913" s="79"/>
      <c r="X1913" s="79"/>
      <c r="Y1913" s="79"/>
      <c r="Z1913" s="79"/>
      <c r="AA1913" s="261">
        <v>197610.25</v>
      </c>
      <c r="AB1913" s="175"/>
      <c r="AC1913" s="136"/>
      <c r="AD1913" s="137"/>
      <c r="AE1913" s="136"/>
      <c r="AF1913" s="126"/>
      <c r="AG1913" s="126"/>
    </row>
    <row r="1914" spans="1:33" s="52" customFormat="1" x14ac:dyDescent="0.25">
      <c r="A1914" s="177"/>
      <c r="B1914" s="105"/>
      <c r="C1914" s="80"/>
      <c r="D1914" s="32"/>
      <c r="E1914" s="33"/>
      <c r="F1914" s="135" t="s">
        <v>266</v>
      </c>
      <c r="G1914" s="79"/>
      <c r="H1914" s="79"/>
      <c r="I1914" s="79"/>
      <c r="J1914" s="79"/>
      <c r="K1914" s="79">
        <v>252865</v>
      </c>
      <c r="L1914" s="79"/>
      <c r="M1914" s="79"/>
      <c r="N1914" s="79"/>
      <c r="O1914" s="79"/>
      <c r="P1914" s="79"/>
      <c r="Q1914" s="79">
        <v>252865</v>
      </c>
      <c r="R1914" s="79"/>
      <c r="S1914" s="79"/>
      <c r="T1914" s="79"/>
      <c r="U1914" s="79"/>
      <c r="V1914" s="79"/>
      <c r="W1914" s="79"/>
      <c r="X1914" s="79"/>
      <c r="Y1914" s="79"/>
      <c r="Z1914" s="79"/>
      <c r="AA1914" s="261">
        <v>63251</v>
      </c>
      <c r="AB1914" s="175"/>
      <c r="AC1914" s="136"/>
      <c r="AD1914" s="137"/>
      <c r="AE1914" s="136"/>
      <c r="AF1914" s="126"/>
      <c r="AG1914" s="126"/>
    </row>
    <row r="1915" spans="1:33" s="52" customFormat="1" x14ac:dyDescent="0.25">
      <c r="A1915" s="181"/>
      <c r="B1915" s="182" t="s">
        <v>16</v>
      </c>
      <c r="C1915" s="183"/>
      <c r="D1915" s="82"/>
      <c r="E1915" s="82"/>
      <c r="F1915" s="184"/>
      <c r="G1915" s="143"/>
      <c r="H1915" s="143"/>
      <c r="I1915" s="143"/>
      <c r="J1915" s="143"/>
      <c r="K1915" s="143"/>
      <c r="L1915" s="143"/>
      <c r="M1915" s="143"/>
      <c r="N1915" s="143"/>
      <c r="O1915" s="143"/>
      <c r="P1915" s="143"/>
      <c r="Q1915" s="143"/>
      <c r="R1915" s="143"/>
      <c r="S1915" s="143"/>
      <c r="T1915" s="143"/>
      <c r="U1915" s="143"/>
      <c r="V1915" s="143"/>
      <c r="W1915" s="143"/>
      <c r="X1915" s="143"/>
      <c r="Y1915" s="143"/>
      <c r="Z1915" s="143"/>
      <c r="AA1915" s="144">
        <f>SUM(AA1908:AA1914)</f>
        <v>2599933.25</v>
      </c>
      <c r="AB1915" s="145">
        <f>AA1915/E1908</f>
        <v>0.99999990384369442</v>
      </c>
      <c r="AC1915" s="136"/>
      <c r="AD1915" s="137"/>
      <c r="AE1915" s="136"/>
      <c r="AF1915" s="126"/>
      <c r="AG1915" s="126"/>
    </row>
    <row r="1916" spans="1:33" s="52" customFormat="1" ht="30" customHeight="1" x14ac:dyDescent="0.25">
      <c r="A1916" s="513">
        <v>218</v>
      </c>
      <c r="B1916" s="510" t="s">
        <v>723</v>
      </c>
      <c r="C1916" s="516" t="s">
        <v>710</v>
      </c>
      <c r="D1916" s="522" t="s">
        <v>1169</v>
      </c>
      <c r="E1916" s="519">
        <v>1566205</v>
      </c>
      <c r="F1916" s="132" t="s">
        <v>21</v>
      </c>
      <c r="G1916" s="84"/>
      <c r="H1916" s="133"/>
      <c r="I1916" s="133"/>
      <c r="J1916" s="133">
        <v>807849</v>
      </c>
      <c r="K1916" s="134"/>
      <c r="L1916" s="133"/>
      <c r="M1916" s="133"/>
      <c r="N1916" s="133"/>
      <c r="O1916" s="133"/>
      <c r="P1916" s="133"/>
      <c r="Q1916" s="133"/>
      <c r="R1916" s="133"/>
      <c r="S1916" s="133"/>
      <c r="T1916" s="133">
        <v>8523</v>
      </c>
      <c r="U1916" s="133"/>
      <c r="V1916" s="133"/>
      <c r="W1916" s="133"/>
      <c r="X1916" s="133"/>
      <c r="Y1916" s="133"/>
      <c r="Z1916" s="133"/>
      <c r="AA1916" s="133">
        <v>807849</v>
      </c>
      <c r="AB1916" s="175"/>
      <c r="AC1916" s="136">
        <v>8</v>
      </c>
      <c r="AD1916" s="137">
        <v>799306</v>
      </c>
      <c r="AE1916" s="136"/>
      <c r="AF1916" s="126"/>
      <c r="AG1916" s="126"/>
    </row>
    <row r="1917" spans="1:33" s="52" customFormat="1" x14ac:dyDescent="0.25">
      <c r="A1917" s="515"/>
      <c r="B1917" s="512"/>
      <c r="C1917" s="518"/>
      <c r="D1917" s="518"/>
      <c r="E1917" s="521"/>
      <c r="F1917" s="132" t="s">
        <v>32</v>
      </c>
      <c r="G1917" s="84"/>
      <c r="H1917" s="133"/>
      <c r="I1917" s="133"/>
      <c r="J1917" s="133"/>
      <c r="K1917" s="133"/>
      <c r="L1917" s="133">
        <v>247295</v>
      </c>
      <c r="M1917" s="133"/>
      <c r="N1917" s="133"/>
      <c r="O1917" s="133"/>
      <c r="P1917" s="133"/>
      <c r="Q1917" s="133"/>
      <c r="R1917" s="133">
        <v>110000</v>
      </c>
      <c r="S1917" s="133"/>
      <c r="T1917" s="133"/>
      <c r="U1917" s="133"/>
      <c r="V1917" s="133"/>
      <c r="W1917" s="133"/>
      <c r="X1917" s="133"/>
      <c r="Y1917" s="133"/>
      <c r="Z1917" s="133"/>
      <c r="AA1917" s="133">
        <f>L1917+Q1917</f>
        <v>247295</v>
      </c>
      <c r="AB1917" s="175"/>
      <c r="AC1917" s="136"/>
      <c r="AD1917" s="137"/>
      <c r="AE1917" s="136"/>
      <c r="AF1917" s="126"/>
      <c r="AG1917" s="126"/>
    </row>
    <row r="1918" spans="1:33" s="52" customFormat="1" x14ac:dyDescent="0.25">
      <c r="A1918" s="177"/>
      <c r="B1918" s="105"/>
      <c r="C1918" s="80"/>
      <c r="D1918" s="32"/>
      <c r="E1918" s="33"/>
      <c r="F1918" s="135" t="s">
        <v>1316</v>
      </c>
      <c r="G1918" s="84"/>
      <c r="H1918" s="133"/>
      <c r="I1918" s="133"/>
      <c r="J1918" s="133"/>
      <c r="K1918" s="133"/>
      <c r="L1918" s="133"/>
      <c r="M1918" s="133"/>
      <c r="N1918" s="133"/>
      <c r="O1918" s="133"/>
      <c r="P1918" s="133"/>
      <c r="Q1918" s="133"/>
      <c r="R1918" s="133"/>
      <c r="S1918" s="133"/>
      <c r="T1918" s="133">
        <v>82482</v>
      </c>
      <c r="U1918" s="133"/>
      <c r="V1918" s="133"/>
      <c r="W1918" s="133"/>
      <c r="X1918" s="133"/>
      <c r="Y1918" s="133"/>
      <c r="Z1918" s="133"/>
      <c r="AA1918" s="133">
        <v>82482</v>
      </c>
      <c r="AB1918" s="175"/>
      <c r="AC1918" s="136">
        <v>6</v>
      </c>
      <c r="AD1918" s="137">
        <v>270000</v>
      </c>
      <c r="AE1918" s="136"/>
      <c r="AF1918" s="126"/>
      <c r="AG1918" s="126"/>
    </row>
    <row r="1919" spans="1:33" s="52" customFormat="1" x14ac:dyDescent="0.25">
      <c r="A1919" s="177"/>
      <c r="B1919" s="105"/>
      <c r="C1919" s="80"/>
      <c r="D1919" s="32"/>
      <c r="E1919" s="33"/>
      <c r="F1919" s="135" t="s">
        <v>25</v>
      </c>
      <c r="G1919" s="84"/>
      <c r="H1919" s="133"/>
      <c r="I1919" s="133"/>
      <c r="J1919" s="133"/>
      <c r="K1919" s="133"/>
      <c r="L1919" s="133"/>
      <c r="M1919" s="133"/>
      <c r="N1919" s="133"/>
      <c r="O1919" s="133"/>
      <c r="P1919" s="133"/>
      <c r="Q1919" s="133"/>
      <c r="R1919" s="133"/>
      <c r="S1919" s="133">
        <v>90000</v>
      </c>
      <c r="T1919" s="133"/>
      <c r="U1919" s="133"/>
      <c r="V1919" s="133"/>
      <c r="W1919" s="133"/>
      <c r="X1919" s="133"/>
      <c r="Y1919" s="133"/>
      <c r="Z1919" s="133"/>
      <c r="AA1919" s="133">
        <v>90000</v>
      </c>
      <c r="AB1919" s="175"/>
      <c r="AC1919" s="136"/>
      <c r="AD1919" s="137"/>
      <c r="AE1919" s="136"/>
      <c r="AF1919" s="126"/>
      <c r="AG1919" s="126"/>
    </row>
    <row r="1920" spans="1:33" s="52" customFormat="1" x14ac:dyDescent="0.25">
      <c r="A1920" s="177"/>
      <c r="B1920" s="105"/>
      <c r="C1920" s="80"/>
      <c r="D1920" s="32"/>
      <c r="E1920" s="33"/>
      <c r="F1920" s="135" t="s">
        <v>24</v>
      </c>
      <c r="G1920" s="84"/>
      <c r="H1920" s="133"/>
      <c r="I1920" s="133"/>
      <c r="J1920" s="133"/>
      <c r="K1920" s="133"/>
      <c r="L1920" s="133"/>
      <c r="M1920" s="133"/>
      <c r="N1920" s="133"/>
      <c r="O1920" s="133"/>
      <c r="P1920" s="133"/>
      <c r="Q1920" s="133"/>
      <c r="R1920" s="133">
        <v>205905</v>
      </c>
      <c r="S1920" s="133"/>
      <c r="T1920" s="133"/>
      <c r="U1920" s="133"/>
      <c r="V1920" s="133"/>
      <c r="W1920" s="133"/>
      <c r="X1920" s="133"/>
      <c r="Y1920" s="133"/>
      <c r="Z1920" s="133"/>
      <c r="AA1920" s="133">
        <v>205905</v>
      </c>
      <c r="AB1920" s="175"/>
      <c r="AC1920" s="136"/>
      <c r="AD1920" s="137"/>
      <c r="AE1920" s="136"/>
      <c r="AF1920" s="126"/>
      <c r="AG1920" s="126"/>
    </row>
    <row r="1921" spans="1:33" s="52" customFormat="1" x14ac:dyDescent="0.25">
      <c r="A1921" s="181"/>
      <c r="B1921" s="182" t="s">
        <v>16</v>
      </c>
      <c r="C1921" s="183"/>
      <c r="D1921" s="82"/>
      <c r="E1921" s="82"/>
      <c r="F1921" s="184"/>
      <c r="G1921" s="143"/>
      <c r="H1921" s="143"/>
      <c r="I1921" s="143"/>
      <c r="J1921" s="143"/>
      <c r="K1921" s="143"/>
      <c r="L1921" s="143"/>
      <c r="M1921" s="143"/>
      <c r="N1921" s="143"/>
      <c r="O1921" s="143"/>
      <c r="P1921" s="143"/>
      <c r="Q1921" s="143"/>
      <c r="R1921" s="143"/>
      <c r="S1921" s="143"/>
      <c r="T1921" s="143"/>
      <c r="U1921" s="143"/>
      <c r="V1921" s="143"/>
      <c r="W1921" s="143"/>
      <c r="X1921" s="143"/>
      <c r="Y1921" s="143"/>
      <c r="Z1921" s="143"/>
      <c r="AA1921" s="144">
        <f>SUM(AA1916:AA1920)</f>
        <v>1433531</v>
      </c>
      <c r="AB1921" s="145">
        <f>AA1921/E1916</f>
        <v>0.91528950552450028</v>
      </c>
      <c r="AC1921" s="136"/>
      <c r="AD1921" s="137"/>
      <c r="AE1921" s="136"/>
      <c r="AF1921" s="126"/>
      <c r="AG1921" s="126"/>
    </row>
    <row r="1922" spans="1:33" s="52" customFormat="1" ht="15" customHeight="1" x14ac:dyDescent="0.25">
      <c r="A1922" s="556">
        <v>219</v>
      </c>
      <c r="B1922" s="556" t="s">
        <v>724</v>
      </c>
      <c r="C1922" s="570" t="s">
        <v>725</v>
      </c>
      <c r="D1922" s="552" t="s">
        <v>824</v>
      </c>
      <c r="E1922" s="582">
        <v>2295862.31</v>
      </c>
      <c r="F1922" s="186" t="s">
        <v>118</v>
      </c>
      <c r="G1922" s="278"/>
      <c r="H1922" s="279"/>
      <c r="I1922" s="279"/>
      <c r="J1922" s="279">
        <v>449894</v>
      </c>
      <c r="K1922" s="279"/>
      <c r="L1922" s="279"/>
      <c r="M1922" s="191"/>
      <c r="N1922" s="279"/>
      <c r="O1922" s="279"/>
      <c r="P1922" s="279"/>
      <c r="Q1922" s="279"/>
      <c r="R1922" s="279"/>
      <c r="S1922" s="279">
        <v>140000</v>
      </c>
      <c r="T1922" s="279"/>
      <c r="U1922" s="279"/>
      <c r="V1922" s="279"/>
      <c r="W1922" s="279"/>
      <c r="X1922" s="279"/>
      <c r="Y1922" s="279"/>
      <c r="Z1922" s="279"/>
      <c r="AA1922" s="261">
        <f>SUM(G1922:N1922)</f>
        <v>449894</v>
      </c>
      <c r="AB1922" s="175"/>
      <c r="AC1922" s="136"/>
      <c r="AD1922" s="137"/>
      <c r="AE1922" s="136"/>
      <c r="AF1922" s="126"/>
      <c r="AG1922" s="126"/>
    </row>
    <row r="1923" spans="1:33" s="52" customFormat="1" x14ac:dyDescent="0.25">
      <c r="A1923" s="557"/>
      <c r="B1923" s="557"/>
      <c r="C1923" s="571"/>
      <c r="D1923" s="553"/>
      <c r="E1923" s="583"/>
      <c r="F1923" s="186" t="s">
        <v>116</v>
      </c>
      <c r="G1923" s="278"/>
      <c r="H1923" s="279"/>
      <c r="I1923" s="279"/>
      <c r="J1923" s="279">
        <v>420000</v>
      </c>
      <c r="K1923" s="279"/>
      <c r="L1923" s="279"/>
      <c r="M1923" s="191"/>
      <c r="N1923" s="279"/>
      <c r="O1923" s="279"/>
      <c r="P1923" s="279"/>
      <c r="Q1923" s="279"/>
      <c r="R1923" s="279"/>
      <c r="S1923" s="279"/>
      <c r="T1923" s="279"/>
      <c r="U1923" s="279"/>
      <c r="V1923" s="279"/>
      <c r="W1923" s="279"/>
      <c r="X1923" s="279"/>
      <c r="Y1923" s="279"/>
      <c r="Z1923" s="279"/>
      <c r="AA1923" s="261">
        <f t="shared" ref="AA1923:AA1927" si="39">SUM(G1923:N1923)</f>
        <v>420000</v>
      </c>
      <c r="AB1923" s="175"/>
      <c r="AC1923" s="136">
        <v>7</v>
      </c>
      <c r="AD1923" s="137">
        <v>390000</v>
      </c>
      <c r="AE1923" s="136"/>
      <c r="AF1923" s="126"/>
      <c r="AG1923" s="126"/>
    </row>
    <row r="1924" spans="1:33" s="52" customFormat="1" x14ac:dyDescent="0.25">
      <c r="A1924" s="557">
        <v>219</v>
      </c>
      <c r="B1924" s="557"/>
      <c r="C1924" s="571"/>
      <c r="D1924" s="553"/>
      <c r="E1924" s="583"/>
      <c r="F1924" s="186" t="s">
        <v>115</v>
      </c>
      <c r="G1924" s="278"/>
      <c r="H1924" s="279"/>
      <c r="I1924" s="279">
        <v>37769</v>
      </c>
      <c r="J1924" s="279"/>
      <c r="K1924" s="279"/>
      <c r="L1924" s="279"/>
      <c r="M1924" s="279"/>
      <c r="N1924" s="279"/>
      <c r="O1924" s="279"/>
      <c r="P1924" s="279"/>
      <c r="Q1924" s="279"/>
      <c r="R1924" s="279"/>
      <c r="S1924" s="279">
        <v>37769</v>
      </c>
      <c r="T1924" s="279"/>
      <c r="U1924" s="279"/>
      <c r="V1924" s="279"/>
      <c r="W1924" s="279"/>
      <c r="X1924" s="279"/>
      <c r="Y1924" s="279"/>
      <c r="Z1924" s="279"/>
      <c r="AA1924" s="261">
        <f t="shared" si="39"/>
        <v>37769</v>
      </c>
      <c r="AB1924" s="175"/>
      <c r="AC1924" s="136"/>
      <c r="AD1924" s="137"/>
      <c r="AE1924" s="136"/>
      <c r="AF1924" s="126"/>
      <c r="AG1924" s="126"/>
    </row>
    <row r="1925" spans="1:33" s="52" customFormat="1" x14ac:dyDescent="0.25">
      <c r="A1925" s="557"/>
      <c r="B1925" s="557"/>
      <c r="C1925" s="571"/>
      <c r="D1925" s="553"/>
      <c r="E1925" s="583"/>
      <c r="F1925" s="186" t="s">
        <v>131</v>
      </c>
      <c r="G1925" s="278"/>
      <c r="H1925" s="279"/>
      <c r="I1925" s="279">
        <v>858199</v>
      </c>
      <c r="J1925" s="279"/>
      <c r="K1925" s="279"/>
      <c r="L1925" s="279"/>
      <c r="M1925" s="279"/>
      <c r="N1925" s="279">
        <v>315843</v>
      </c>
      <c r="O1925" s="279"/>
      <c r="P1925" s="279"/>
      <c r="Q1925" s="279"/>
      <c r="R1925" s="279">
        <v>315843</v>
      </c>
      <c r="S1925" s="279"/>
      <c r="T1925" s="279"/>
      <c r="U1925" s="279"/>
      <c r="V1925" s="279"/>
      <c r="W1925" s="279"/>
      <c r="X1925" s="279"/>
      <c r="Y1925" s="279"/>
      <c r="Z1925" s="279"/>
      <c r="AA1925" s="261">
        <v>858199</v>
      </c>
      <c r="AB1925" s="175"/>
      <c r="AC1925" s="136">
        <v>7</v>
      </c>
      <c r="AD1925" s="137">
        <v>542355</v>
      </c>
      <c r="AE1925" s="136"/>
      <c r="AF1925" s="126"/>
      <c r="AG1925" s="126"/>
    </row>
    <row r="1926" spans="1:33" s="52" customFormat="1" x14ac:dyDescent="0.25">
      <c r="A1926" s="557"/>
      <c r="B1926" s="557"/>
      <c r="C1926" s="571"/>
      <c r="D1926" s="553"/>
      <c r="E1926" s="583"/>
      <c r="F1926" s="186" t="s">
        <v>171</v>
      </c>
      <c r="G1926" s="449"/>
      <c r="H1926" s="279"/>
      <c r="I1926" s="279"/>
      <c r="J1926" s="279"/>
      <c r="K1926" s="279"/>
      <c r="L1926" s="279"/>
      <c r="M1926" s="279"/>
      <c r="N1926" s="318"/>
      <c r="O1926" s="318">
        <v>430000</v>
      </c>
      <c r="P1926" s="318"/>
      <c r="Q1926" s="318"/>
      <c r="R1926" s="318"/>
      <c r="S1926" s="318">
        <v>430000</v>
      </c>
      <c r="T1926" s="318"/>
      <c r="U1926" s="318"/>
      <c r="V1926" s="318"/>
      <c r="W1926" s="318"/>
      <c r="X1926" s="318"/>
      <c r="Y1926" s="318"/>
      <c r="Z1926" s="318"/>
      <c r="AA1926" s="261">
        <v>430000</v>
      </c>
      <c r="AB1926" s="175"/>
      <c r="AC1926" s="136"/>
      <c r="AD1926" s="137"/>
      <c r="AE1926" s="136" t="s">
        <v>1258</v>
      </c>
      <c r="AF1926" s="126"/>
      <c r="AG1926" s="126"/>
    </row>
    <row r="1927" spans="1:33" s="52" customFormat="1" x14ac:dyDescent="0.25">
      <c r="A1927" s="558"/>
      <c r="B1927" s="558"/>
      <c r="C1927" s="572"/>
      <c r="D1927" s="554"/>
      <c r="E1927" s="584"/>
      <c r="F1927" s="186" t="s">
        <v>113</v>
      </c>
      <c r="G1927" s="449"/>
      <c r="H1927" s="279"/>
      <c r="I1927" s="279"/>
      <c r="J1927" s="279"/>
      <c r="K1927" s="279"/>
      <c r="L1927" s="279"/>
      <c r="M1927" s="279"/>
      <c r="N1927" s="318">
        <v>100000</v>
      </c>
      <c r="O1927" s="318"/>
      <c r="P1927" s="318"/>
      <c r="Q1927" s="318"/>
      <c r="R1927" s="318"/>
      <c r="S1927" s="318">
        <v>100000</v>
      </c>
      <c r="T1927" s="318"/>
      <c r="U1927" s="318"/>
      <c r="V1927" s="318"/>
      <c r="W1927" s="318"/>
      <c r="X1927" s="318"/>
      <c r="Y1927" s="318"/>
      <c r="Z1927" s="318"/>
      <c r="AA1927" s="261">
        <f t="shared" si="39"/>
        <v>100000</v>
      </c>
      <c r="AB1927" s="175"/>
      <c r="AC1927" s="136"/>
      <c r="AD1927" s="137"/>
      <c r="AE1927" s="136"/>
      <c r="AF1927" s="126"/>
      <c r="AG1927" s="126"/>
    </row>
    <row r="1928" spans="1:33" s="52" customFormat="1" x14ac:dyDescent="0.25">
      <c r="A1928" s="181"/>
      <c r="B1928" s="182" t="s">
        <v>16</v>
      </c>
      <c r="C1928" s="183"/>
      <c r="D1928" s="82"/>
      <c r="E1928" s="82"/>
      <c r="F1928" s="450"/>
      <c r="G1928" s="290"/>
      <c r="H1928" s="290"/>
      <c r="I1928" s="290"/>
      <c r="J1928" s="290"/>
      <c r="K1928" s="290"/>
      <c r="L1928" s="290"/>
      <c r="M1928" s="290"/>
      <c r="N1928" s="290"/>
      <c r="O1928" s="290"/>
      <c r="P1928" s="290"/>
      <c r="Q1928" s="290"/>
      <c r="R1928" s="290"/>
      <c r="S1928" s="290"/>
      <c r="T1928" s="290"/>
      <c r="U1928" s="290"/>
      <c r="V1928" s="290"/>
      <c r="W1928" s="290"/>
      <c r="X1928" s="290"/>
      <c r="Y1928" s="290"/>
      <c r="Z1928" s="290"/>
      <c r="AA1928" s="144">
        <f>SUM(AA1922:AA1927)</f>
        <v>2295862</v>
      </c>
      <c r="AB1928" s="145">
        <f>AA1928/E1922</f>
        <v>0.99999986497448101</v>
      </c>
      <c r="AC1928" s="136"/>
      <c r="AD1928" s="137"/>
      <c r="AE1928" s="136"/>
      <c r="AF1928" s="126"/>
      <c r="AG1928" s="126"/>
    </row>
    <row r="1929" spans="1:33" s="52" customFormat="1" ht="15" customHeight="1" x14ac:dyDescent="0.25">
      <c r="A1929" s="513">
        <v>220</v>
      </c>
      <c r="B1929" s="604" t="s">
        <v>726</v>
      </c>
      <c r="C1929" s="698" t="s">
        <v>725</v>
      </c>
      <c r="D1929" s="552" t="s">
        <v>825</v>
      </c>
      <c r="E1929" s="582">
        <v>2112106.14</v>
      </c>
      <c r="F1929" s="114" t="s">
        <v>21</v>
      </c>
      <c r="G1929" s="449"/>
      <c r="H1929" s="318">
        <v>180000</v>
      </c>
      <c r="I1929" s="318"/>
      <c r="J1929" s="451"/>
      <c r="K1929" s="451"/>
      <c r="L1929" s="451"/>
      <c r="M1929" s="451"/>
      <c r="N1929" s="451"/>
      <c r="O1929" s="318"/>
      <c r="P1929" s="318"/>
      <c r="Q1929" s="318"/>
      <c r="R1929" s="279"/>
      <c r="S1929" s="279"/>
      <c r="T1929" s="279"/>
      <c r="U1929" s="279"/>
      <c r="V1929" s="279"/>
      <c r="W1929" s="279"/>
      <c r="X1929" s="279"/>
      <c r="Y1929" s="279"/>
      <c r="Z1929" s="451"/>
      <c r="AA1929" s="261">
        <f>SUM(G1929:N1929)</f>
        <v>180000</v>
      </c>
      <c r="AB1929" s="175"/>
      <c r="AC1929" s="136">
        <v>1</v>
      </c>
      <c r="AD1929" s="137">
        <v>179730</v>
      </c>
      <c r="AE1929" s="136" t="s">
        <v>1227</v>
      </c>
      <c r="AF1929" s="126"/>
      <c r="AG1929" s="126"/>
    </row>
    <row r="1930" spans="1:33" s="52" customFormat="1" x14ac:dyDescent="0.25">
      <c r="A1930" s="514"/>
      <c r="B1930" s="605"/>
      <c r="C1930" s="699"/>
      <c r="D1930" s="553"/>
      <c r="E1930" s="583"/>
      <c r="F1930" s="114" t="s">
        <v>145</v>
      </c>
      <c r="G1930" s="449"/>
      <c r="H1930" s="318"/>
      <c r="I1930" s="318">
        <v>100000</v>
      </c>
      <c r="J1930" s="451"/>
      <c r="K1930" s="451"/>
      <c r="L1930" s="451"/>
      <c r="M1930" s="451"/>
      <c r="N1930" s="451"/>
      <c r="O1930" s="318"/>
      <c r="P1930" s="318"/>
      <c r="Q1930" s="318"/>
      <c r="R1930" s="279"/>
      <c r="S1930" s="279"/>
      <c r="T1930" s="279"/>
      <c r="U1930" s="279"/>
      <c r="V1930" s="279"/>
      <c r="W1930" s="279"/>
      <c r="X1930" s="279"/>
      <c r="Y1930" s="279"/>
      <c r="Z1930" s="451"/>
      <c r="AA1930" s="261">
        <f t="shared" ref="AA1930:AA1933" si="40">SUM(G1930:N1930)</f>
        <v>100000</v>
      </c>
      <c r="AB1930" s="175"/>
      <c r="AC1930" s="136">
        <v>1</v>
      </c>
      <c r="AD1930" s="137">
        <v>100000</v>
      </c>
      <c r="AE1930" s="136" t="s">
        <v>1228</v>
      </c>
      <c r="AF1930" s="126"/>
      <c r="AG1930" s="126"/>
    </row>
    <row r="1931" spans="1:33" s="52" customFormat="1" x14ac:dyDescent="0.25">
      <c r="A1931" s="514"/>
      <c r="B1931" s="605"/>
      <c r="C1931" s="699"/>
      <c r="D1931" s="553"/>
      <c r="E1931" s="583"/>
      <c r="F1931" s="114" t="s">
        <v>32</v>
      </c>
      <c r="G1931" s="449"/>
      <c r="H1931" s="318"/>
      <c r="I1931" s="318">
        <v>784031.6</v>
      </c>
      <c r="J1931" s="451"/>
      <c r="K1931" s="451"/>
      <c r="L1931" s="451"/>
      <c r="M1931" s="451"/>
      <c r="N1931" s="451"/>
      <c r="O1931" s="318"/>
      <c r="P1931" s="318"/>
      <c r="Q1931" s="318"/>
      <c r="R1931" s="279"/>
      <c r="S1931" s="279">
        <v>311957.59999999998</v>
      </c>
      <c r="T1931" s="279"/>
      <c r="U1931" s="279"/>
      <c r="V1931" s="279"/>
      <c r="W1931" s="279"/>
      <c r="X1931" s="279"/>
      <c r="Y1931" s="279"/>
      <c r="Z1931" s="451"/>
      <c r="AA1931" s="261">
        <f t="shared" si="40"/>
        <v>784031.6</v>
      </c>
      <c r="AB1931" s="175"/>
      <c r="AC1931" s="136">
        <v>6</v>
      </c>
      <c r="AD1931" s="137">
        <v>472074</v>
      </c>
      <c r="AE1931" s="136" t="s">
        <v>1259</v>
      </c>
      <c r="AF1931" s="126"/>
      <c r="AG1931" s="126"/>
    </row>
    <row r="1932" spans="1:33" s="52" customFormat="1" x14ac:dyDescent="0.25">
      <c r="A1932" s="514"/>
      <c r="B1932" s="605"/>
      <c r="C1932" s="699"/>
      <c r="D1932" s="553"/>
      <c r="E1932" s="583"/>
      <c r="F1932" s="114" t="s">
        <v>826</v>
      </c>
      <c r="G1932" s="112"/>
      <c r="H1932" s="451"/>
      <c r="I1932" s="451"/>
      <c r="J1932" s="451"/>
      <c r="K1932" s="451"/>
      <c r="L1932" s="451"/>
      <c r="M1932" s="318"/>
      <c r="N1932" s="451"/>
      <c r="O1932" s="318"/>
      <c r="P1932" s="318"/>
      <c r="Q1932" s="318"/>
      <c r="R1932" s="279"/>
      <c r="S1932" s="279"/>
      <c r="T1932" s="279">
        <v>32951.339999999997</v>
      </c>
      <c r="U1932" s="279"/>
      <c r="V1932" s="279"/>
      <c r="W1932" s="279"/>
      <c r="X1932" s="279"/>
      <c r="Y1932" s="279"/>
      <c r="Z1932" s="451"/>
      <c r="AA1932" s="261">
        <v>32951.339999999997</v>
      </c>
      <c r="AB1932" s="175"/>
      <c r="AC1932" s="136"/>
      <c r="AD1932" s="137"/>
      <c r="AE1932" s="136" t="s">
        <v>1144</v>
      </c>
      <c r="AF1932" s="126"/>
      <c r="AG1932" s="126"/>
    </row>
    <row r="1933" spans="1:33" s="52" customFormat="1" x14ac:dyDescent="0.25">
      <c r="A1933" s="514"/>
      <c r="B1933" s="605"/>
      <c r="C1933" s="699"/>
      <c r="D1933" s="553"/>
      <c r="E1933" s="583"/>
      <c r="F1933" s="185" t="s">
        <v>51</v>
      </c>
      <c r="G1933" s="278"/>
      <c r="H1933" s="279"/>
      <c r="I1933" s="279"/>
      <c r="J1933" s="279">
        <v>490000</v>
      </c>
      <c r="K1933" s="279"/>
      <c r="L1933" s="279"/>
      <c r="M1933" s="279"/>
      <c r="N1933" s="279"/>
      <c r="O1933" s="279"/>
      <c r="P1933" s="279"/>
      <c r="Q1933" s="279"/>
      <c r="R1933" s="279"/>
      <c r="S1933" s="279"/>
      <c r="T1933" s="279"/>
      <c r="U1933" s="279"/>
      <c r="V1933" s="279"/>
      <c r="W1933" s="279"/>
      <c r="X1933" s="279"/>
      <c r="Y1933" s="279"/>
      <c r="Z1933" s="279"/>
      <c r="AA1933" s="261">
        <f t="shared" si="40"/>
        <v>490000</v>
      </c>
      <c r="AB1933" s="175"/>
      <c r="AC1933" s="136">
        <v>7</v>
      </c>
      <c r="AD1933" s="137">
        <v>470000</v>
      </c>
      <c r="AE1933" s="136" t="s">
        <v>1260</v>
      </c>
      <c r="AF1933" s="126"/>
      <c r="AG1933" s="126"/>
    </row>
    <row r="1934" spans="1:33" s="52" customFormat="1" x14ac:dyDescent="0.25">
      <c r="A1934" s="514"/>
      <c r="B1934" s="605"/>
      <c r="C1934" s="699"/>
      <c r="D1934" s="553"/>
      <c r="E1934" s="583"/>
      <c r="F1934" s="186" t="s">
        <v>121</v>
      </c>
      <c r="G1934" s="278"/>
      <c r="H1934" s="279"/>
      <c r="I1934" s="279"/>
      <c r="J1934" s="279"/>
      <c r="K1934" s="279"/>
      <c r="L1934" s="279"/>
      <c r="M1934" s="279"/>
      <c r="N1934" s="279"/>
      <c r="O1934" s="279">
        <v>352679.79</v>
      </c>
      <c r="P1934" s="279"/>
      <c r="Q1934" s="279"/>
      <c r="R1934" s="279"/>
      <c r="S1934" s="279"/>
      <c r="T1934" s="279"/>
      <c r="U1934" s="279"/>
      <c r="V1934" s="279"/>
      <c r="W1934" s="279"/>
      <c r="X1934" s="279"/>
      <c r="Y1934" s="279"/>
      <c r="Z1934" s="279"/>
      <c r="AA1934" s="261">
        <v>352679.79</v>
      </c>
      <c r="AB1934" s="175"/>
      <c r="AC1934" s="136"/>
      <c r="AD1934" s="137"/>
      <c r="AE1934" s="136" t="s">
        <v>1145</v>
      </c>
      <c r="AF1934" s="126"/>
      <c r="AG1934" s="126"/>
    </row>
    <row r="1935" spans="1:33" s="52" customFormat="1" x14ac:dyDescent="0.25">
      <c r="A1935" s="514"/>
      <c r="B1935" s="605"/>
      <c r="C1935" s="699"/>
      <c r="D1935" s="553"/>
      <c r="E1935" s="583"/>
      <c r="F1935" s="186" t="s">
        <v>620</v>
      </c>
      <c r="G1935" s="278"/>
      <c r="H1935" s="279"/>
      <c r="I1935" s="279"/>
      <c r="J1935" s="279"/>
      <c r="K1935" s="279"/>
      <c r="L1935" s="279"/>
      <c r="M1935" s="279"/>
      <c r="N1935" s="279"/>
      <c r="O1935" s="279">
        <v>135000</v>
      </c>
      <c r="P1935" s="279"/>
      <c r="Q1935" s="279"/>
      <c r="R1935" s="279"/>
      <c r="S1935" s="279"/>
      <c r="T1935" s="279"/>
      <c r="U1935" s="279"/>
      <c r="V1935" s="279"/>
      <c r="W1935" s="279"/>
      <c r="X1935" s="279"/>
      <c r="Y1935" s="279"/>
      <c r="Z1935" s="279"/>
      <c r="AA1935" s="261">
        <v>135000</v>
      </c>
      <c r="AB1935" s="175"/>
      <c r="AC1935" s="136"/>
      <c r="AD1935" s="137"/>
      <c r="AE1935" s="136" t="s">
        <v>1145</v>
      </c>
      <c r="AF1935" s="126"/>
      <c r="AG1935" s="126"/>
    </row>
    <row r="1936" spans="1:33" s="52" customFormat="1" x14ac:dyDescent="0.25">
      <c r="A1936" s="515"/>
      <c r="B1936" s="606"/>
      <c r="C1936" s="700"/>
      <c r="D1936" s="554"/>
      <c r="E1936" s="584"/>
      <c r="F1936" s="185" t="s">
        <v>54</v>
      </c>
      <c r="G1936" s="278"/>
      <c r="H1936" s="279"/>
      <c r="I1936" s="279"/>
      <c r="J1936" s="279"/>
      <c r="K1936" s="279"/>
      <c r="L1936" s="279"/>
      <c r="M1936" s="279"/>
      <c r="N1936" s="279"/>
      <c r="O1936" s="279"/>
      <c r="P1936" s="279"/>
      <c r="Q1936" s="279"/>
      <c r="R1936" s="279"/>
      <c r="S1936" s="279"/>
      <c r="T1936" s="279"/>
      <c r="U1936" s="279">
        <v>37443.410000000003</v>
      </c>
      <c r="V1936" s="279"/>
      <c r="W1936" s="279"/>
      <c r="X1936" s="279"/>
      <c r="Y1936" s="279"/>
      <c r="Z1936" s="279"/>
      <c r="AA1936" s="261">
        <v>37443.410000000003</v>
      </c>
      <c r="AB1936" s="175"/>
      <c r="AC1936" s="136"/>
      <c r="AD1936" s="137"/>
      <c r="AE1936" s="136" t="s">
        <v>1145</v>
      </c>
      <c r="AF1936" s="126"/>
      <c r="AG1936" s="126"/>
    </row>
    <row r="1937" spans="1:33" s="52" customFormat="1" x14ac:dyDescent="0.25">
      <c r="A1937" s="181"/>
      <c r="B1937" s="182" t="s">
        <v>16</v>
      </c>
      <c r="C1937" s="183"/>
      <c r="D1937" s="82"/>
      <c r="E1937" s="82"/>
      <c r="F1937" s="450"/>
      <c r="G1937" s="143"/>
      <c r="H1937" s="143"/>
      <c r="I1937" s="143"/>
      <c r="J1937" s="143"/>
      <c r="K1937" s="143"/>
      <c r="L1937" s="143"/>
      <c r="M1937" s="143"/>
      <c r="N1937" s="143"/>
      <c r="O1937" s="143"/>
      <c r="P1937" s="143"/>
      <c r="Q1937" s="143"/>
      <c r="R1937" s="143"/>
      <c r="S1937" s="143"/>
      <c r="T1937" s="143"/>
      <c r="U1937" s="143"/>
      <c r="V1937" s="143"/>
      <c r="W1937" s="143"/>
      <c r="X1937" s="143"/>
      <c r="Y1937" s="143"/>
      <c r="Z1937" s="143"/>
      <c r="AA1937" s="144">
        <f>SUM(AA1929:AA1936)</f>
        <v>2112106.14</v>
      </c>
      <c r="AB1937" s="145">
        <f>AA1937/E1929</f>
        <v>1</v>
      </c>
      <c r="AC1937" s="136"/>
      <c r="AD1937" s="137"/>
      <c r="AE1937" s="136"/>
      <c r="AF1937" s="126"/>
      <c r="AG1937" s="126"/>
    </row>
    <row r="1938" spans="1:33" s="52" customFormat="1" ht="15" customHeight="1" x14ac:dyDescent="0.25">
      <c r="A1938" s="513">
        <v>221</v>
      </c>
      <c r="B1938" s="556" t="s">
        <v>727</v>
      </c>
      <c r="C1938" s="570" t="s">
        <v>725</v>
      </c>
      <c r="D1938" s="552" t="s">
        <v>827</v>
      </c>
      <c r="E1938" s="646">
        <v>2158814.31</v>
      </c>
      <c r="F1938" s="186" t="s">
        <v>76</v>
      </c>
      <c r="G1938" s="279"/>
      <c r="H1938" s="279">
        <v>915871</v>
      </c>
      <c r="I1938" s="279"/>
      <c r="J1938" s="279"/>
      <c r="K1938" s="279">
        <v>342596.04</v>
      </c>
      <c r="L1938" s="279"/>
      <c r="M1938" s="279"/>
      <c r="N1938" s="279"/>
      <c r="O1938" s="279"/>
      <c r="P1938" s="279"/>
      <c r="Q1938" s="279"/>
      <c r="R1938" s="279"/>
      <c r="S1938" s="279"/>
      <c r="T1938" s="279"/>
      <c r="U1938" s="279"/>
      <c r="V1938" s="279"/>
      <c r="W1938" s="279"/>
      <c r="X1938" s="279"/>
      <c r="Y1938" s="279"/>
      <c r="Z1938" s="279"/>
      <c r="AA1938" s="261">
        <v>915871</v>
      </c>
      <c r="AB1938" s="175"/>
      <c r="AC1938" s="136">
        <v>12</v>
      </c>
      <c r="AD1938" s="137">
        <v>878156.96</v>
      </c>
      <c r="AE1938" s="136"/>
      <c r="AF1938" s="126"/>
      <c r="AG1938" s="126"/>
    </row>
    <row r="1939" spans="1:33" s="52" customFormat="1" x14ac:dyDescent="0.25">
      <c r="A1939" s="514"/>
      <c r="B1939" s="557"/>
      <c r="C1939" s="571"/>
      <c r="D1939" s="553"/>
      <c r="E1939" s="646"/>
      <c r="F1939" s="186" t="s">
        <v>53</v>
      </c>
      <c r="G1939" s="278"/>
      <c r="H1939" s="279">
        <v>200000</v>
      </c>
      <c r="I1939" s="279"/>
      <c r="J1939" s="279"/>
      <c r="K1939" s="279"/>
      <c r="L1939" s="279"/>
      <c r="M1939" s="300"/>
      <c r="N1939" s="279"/>
      <c r="O1939" s="279"/>
      <c r="P1939" s="279"/>
      <c r="Q1939" s="279"/>
      <c r="R1939" s="279">
        <v>200000</v>
      </c>
      <c r="S1939" s="279"/>
      <c r="T1939" s="279"/>
      <c r="U1939" s="279"/>
      <c r="V1939" s="279"/>
      <c r="W1939" s="279"/>
      <c r="X1939" s="300"/>
      <c r="Y1939" s="300"/>
      <c r="Z1939" s="300"/>
      <c r="AA1939" s="261">
        <f t="shared" ref="AA1939:AA1944" si="41">SUM(G1939:N1939)</f>
        <v>200000</v>
      </c>
      <c r="AB1939" s="175"/>
      <c r="AC1939" s="136"/>
      <c r="AD1939" s="137"/>
      <c r="AE1939" s="136" t="s">
        <v>1261</v>
      </c>
      <c r="AF1939" s="126"/>
      <c r="AG1939" s="126"/>
    </row>
    <row r="1940" spans="1:33" s="52" customFormat="1" x14ac:dyDescent="0.25">
      <c r="A1940" s="514"/>
      <c r="B1940" s="557"/>
      <c r="C1940" s="571"/>
      <c r="D1940" s="553"/>
      <c r="E1940" s="646"/>
      <c r="F1940" s="186" t="s">
        <v>82</v>
      </c>
      <c r="G1940" s="278"/>
      <c r="H1940" s="279"/>
      <c r="I1940" s="279">
        <v>261812</v>
      </c>
      <c r="J1940" s="279"/>
      <c r="K1940" s="279"/>
      <c r="L1940" s="279"/>
      <c r="M1940" s="300"/>
      <c r="N1940" s="279"/>
      <c r="O1940" s="279"/>
      <c r="P1940" s="279"/>
      <c r="Q1940" s="279"/>
      <c r="R1940" s="279">
        <v>200000</v>
      </c>
      <c r="S1940" s="279"/>
      <c r="T1940" s="279"/>
      <c r="U1940" s="279"/>
      <c r="V1940" s="279"/>
      <c r="W1940" s="279"/>
      <c r="X1940" s="300"/>
      <c r="Y1940" s="300"/>
      <c r="Z1940" s="300"/>
      <c r="AA1940" s="261">
        <f t="shared" si="41"/>
        <v>261812</v>
      </c>
      <c r="AB1940" s="175"/>
      <c r="AC1940" s="136"/>
      <c r="AD1940" s="137"/>
      <c r="AE1940" s="136" t="s">
        <v>1262</v>
      </c>
      <c r="AF1940" s="126"/>
      <c r="AG1940" s="126"/>
    </row>
    <row r="1941" spans="1:33" s="52" customFormat="1" x14ac:dyDescent="0.25">
      <c r="A1941" s="514"/>
      <c r="B1941" s="557"/>
      <c r="C1941" s="571"/>
      <c r="D1941" s="553"/>
      <c r="E1941" s="646"/>
      <c r="F1941" s="186" t="s">
        <v>145</v>
      </c>
      <c r="G1941" s="278"/>
      <c r="H1941" s="279"/>
      <c r="I1941" s="279"/>
      <c r="J1941" s="279"/>
      <c r="K1941" s="279"/>
      <c r="L1941" s="279"/>
      <c r="M1941" s="300"/>
      <c r="N1941" s="279"/>
      <c r="O1941" s="279"/>
      <c r="P1941" s="279"/>
      <c r="Q1941" s="279"/>
      <c r="R1941" s="279"/>
      <c r="S1941" s="279"/>
      <c r="T1941" s="279"/>
      <c r="U1941" s="279"/>
      <c r="V1941" s="279">
        <v>48418</v>
      </c>
      <c r="W1941" s="279"/>
      <c r="X1941" s="300"/>
      <c r="Y1941" s="300"/>
      <c r="Z1941" s="300"/>
      <c r="AA1941" s="261">
        <v>48418</v>
      </c>
      <c r="AB1941" s="175"/>
      <c r="AC1941" s="136"/>
      <c r="AD1941" s="137"/>
      <c r="AE1941" s="136" t="s">
        <v>1263</v>
      </c>
      <c r="AF1941" s="126"/>
      <c r="AG1941" s="126"/>
    </row>
    <row r="1942" spans="1:33" s="52" customFormat="1" x14ac:dyDescent="0.25">
      <c r="A1942" s="514"/>
      <c r="B1942" s="557"/>
      <c r="C1942" s="571"/>
      <c r="D1942" s="553"/>
      <c r="E1942" s="646"/>
      <c r="F1942" s="186" t="s">
        <v>48</v>
      </c>
      <c r="G1942" s="278"/>
      <c r="H1942" s="279"/>
      <c r="I1942" s="279">
        <v>420000</v>
      </c>
      <c r="J1942" s="279"/>
      <c r="K1942" s="279"/>
      <c r="L1942" s="279"/>
      <c r="M1942" s="300"/>
      <c r="N1942" s="279"/>
      <c r="O1942" s="279"/>
      <c r="P1942" s="279"/>
      <c r="Q1942" s="279"/>
      <c r="R1942" s="279"/>
      <c r="S1942" s="279"/>
      <c r="T1942" s="279">
        <v>200000</v>
      </c>
      <c r="U1942" s="279"/>
      <c r="V1942" s="279"/>
      <c r="W1942" s="279"/>
      <c r="X1942" s="300"/>
      <c r="Y1942" s="300"/>
      <c r="Z1942" s="300"/>
      <c r="AA1942" s="261">
        <f t="shared" si="41"/>
        <v>420000</v>
      </c>
      <c r="AB1942" s="175"/>
      <c r="AC1942" s="136">
        <v>5</v>
      </c>
      <c r="AD1942" s="137">
        <v>290000</v>
      </c>
      <c r="AE1942" s="136" t="s">
        <v>1264</v>
      </c>
      <c r="AF1942" s="126"/>
      <c r="AG1942" s="126"/>
    </row>
    <row r="1943" spans="1:33" s="52" customFormat="1" x14ac:dyDescent="0.25">
      <c r="A1943" s="514"/>
      <c r="B1943" s="557"/>
      <c r="C1943" s="571"/>
      <c r="D1943" s="553"/>
      <c r="E1943" s="646"/>
      <c r="F1943" s="186" t="s">
        <v>51</v>
      </c>
      <c r="G1943" s="278"/>
      <c r="H1943" s="279"/>
      <c r="I1943" s="279">
        <v>210000</v>
      </c>
      <c r="J1943" s="279"/>
      <c r="K1943" s="279"/>
      <c r="L1943" s="279"/>
      <c r="M1943" s="279"/>
      <c r="N1943" s="279"/>
      <c r="O1943" s="279"/>
      <c r="P1943" s="279"/>
      <c r="Q1943" s="279"/>
      <c r="R1943" s="279"/>
      <c r="S1943" s="279"/>
      <c r="T1943" s="279">
        <v>210000</v>
      </c>
      <c r="U1943" s="279"/>
      <c r="V1943" s="279"/>
      <c r="W1943" s="279"/>
      <c r="X1943" s="279"/>
      <c r="Y1943" s="279"/>
      <c r="Z1943" s="279"/>
      <c r="AA1943" s="261">
        <f t="shared" si="41"/>
        <v>210000</v>
      </c>
      <c r="AB1943" s="175"/>
      <c r="AC1943" s="136"/>
      <c r="AD1943" s="137"/>
      <c r="AE1943" s="136" t="s">
        <v>1265</v>
      </c>
      <c r="AF1943" s="126"/>
      <c r="AG1943" s="126"/>
    </row>
    <row r="1944" spans="1:33" s="52" customFormat="1" x14ac:dyDescent="0.25">
      <c r="A1944" s="515"/>
      <c r="B1944" s="558"/>
      <c r="C1944" s="572"/>
      <c r="D1944" s="554"/>
      <c r="E1944" s="646"/>
      <c r="F1944" s="191" t="s">
        <v>54</v>
      </c>
      <c r="G1944" s="278"/>
      <c r="H1944" s="279"/>
      <c r="I1944" s="279"/>
      <c r="J1944" s="279"/>
      <c r="K1944" s="279">
        <v>70000</v>
      </c>
      <c r="L1944" s="279"/>
      <c r="M1944" s="279"/>
      <c r="N1944" s="279"/>
      <c r="O1944" s="279"/>
      <c r="P1944" s="279">
        <v>70000</v>
      </c>
      <c r="Q1944" s="279"/>
      <c r="R1944" s="279">
        <v>70000</v>
      </c>
      <c r="S1944" s="279"/>
      <c r="T1944" s="279"/>
      <c r="U1944" s="279"/>
      <c r="V1944" s="279"/>
      <c r="W1944" s="279"/>
      <c r="X1944" s="279"/>
      <c r="Y1944" s="279"/>
      <c r="Z1944" s="279"/>
      <c r="AA1944" s="261">
        <f t="shared" si="41"/>
        <v>70000</v>
      </c>
      <c r="AB1944" s="175"/>
      <c r="AC1944" s="136"/>
      <c r="AD1944" s="137"/>
      <c r="AE1944" s="136" t="s">
        <v>1266</v>
      </c>
      <c r="AF1944" s="126"/>
      <c r="AG1944" s="126"/>
    </row>
    <row r="1945" spans="1:33" s="52" customFormat="1" x14ac:dyDescent="0.25">
      <c r="A1945" s="177"/>
      <c r="B1945" s="113"/>
      <c r="C1945" s="46"/>
      <c r="D1945" s="189"/>
      <c r="E1945" s="34"/>
      <c r="F1945" s="452" t="s">
        <v>73</v>
      </c>
      <c r="G1945" s="278"/>
      <c r="H1945" s="279"/>
      <c r="I1945" s="279"/>
      <c r="J1945" s="279"/>
      <c r="K1945" s="279"/>
      <c r="L1945" s="279"/>
      <c r="M1945" s="279"/>
      <c r="N1945" s="279"/>
      <c r="O1945" s="279"/>
      <c r="P1945" s="279"/>
      <c r="Q1945" s="279"/>
      <c r="R1945" s="279"/>
      <c r="S1945" s="279"/>
      <c r="T1945" s="279"/>
      <c r="U1945" s="279">
        <v>32713</v>
      </c>
      <c r="V1945" s="279"/>
      <c r="W1945" s="279"/>
      <c r="X1945" s="279"/>
      <c r="Y1945" s="279"/>
      <c r="Z1945" s="279"/>
      <c r="AA1945" s="261">
        <v>32713</v>
      </c>
      <c r="AB1945" s="175"/>
      <c r="AC1945" s="136"/>
      <c r="AD1945" s="137"/>
      <c r="AE1945" s="136" t="s">
        <v>1267</v>
      </c>
      <c r="AF1945" s="126"/>
      <c r="AG1945" s="126"/>
    </row>
    <row r="1946" spans="1:33" s="52" customFormat="1" x14ac:dyDescent="0.25">
      <c r="A1946" s="181"/>
      <c r="B1946" s="182" t="s">
        <v>16</v>
      </c>
      <c r="C1946" s="183"/>
      <c r="D1946" s="82"/>
      <c r="E1946" s="82"/>
      <c r="F1946" s="450"/>
      <c r="G1946" s="143"/>
      <c r="H1946" s="143"/>
      <c r="I1946" s="143"/>
      <c r="J1946" s="143"/>
      <c r="K1946" s="143"/>
      <c r="L1946" s="143"/>
      <c r="M1946" s="143"/>
      <c r="N1946" s="143"/>
      <c r="O1946" s="143"/>
      <c r="P1946" s="143"/>
      <c r="Q1946" s="143"/>
      <c r="R1946" s="143"/>
      <c r="S1946" s="143"/>
      <c r="T1946" s="143"/>
      <c r="U1946" s="143"/>
      <c r="V1946" s="143"/>
      <c r="W1946" s="143"/>
      <c r="X1946" s="143"/>
      <c r="Y1946" s="143"/>
      <c r="Z1946" s="143"/>
      <c r="AA1946" s="144">
        <f>SUM(AA1938:AA1945)</f>
        <v>2158814</v>
      </c>
      <c r="AB1946" s="145">
        <f>AA1946/E1938</f>
        <v>0.99999985640265654</v>
      </c>
      <c r="AC1946" s="136"/>
      <c r="AD1946" s="137"/>
      <c r="AE1946" s="136"/>
      <c r="AF1946" s="126"/>
      <c r="AG1946" s="126"/>
    </row>
    <row r="1947" spans="1:33" s="52" customFormat="1" x14ac:dyDescent="0.25">
      <c r="A1947" s="513">
        <v>222</v>
      </c>
      <c r="B1947" s="510" t="s">
        <v>728</v>
      </c>
      <c r="C1947" s="516" t="s">
        <v>725</v>
      </c>
      <c r="D1947" s="522" t="s">
        <v>828</v>
      </c>
      <c r="E1947" s="519">
        <v>2307368.31</v>
      </c>
      <c r="F1947" s="132" t="s">
        <v>343</v>
      </c>
      <c r="G1947" s="79"/>
      <c r="H1947" s="79"/>
      <c r="I1947" s="79">
        <v>30000</v>
      </c>
      <c r="J1947" s="79"/>
      <c r="K1947" s="79"/>
      <c r="L1947" s="79"/>
      <c r="M1947" s="79"/>
      <c r="N1947" s="79"/>
      <c r="O1947" s="79"/>
      <c r="P1947" s="79"/>
      <c r="Q1947" s="79"/>
      <c r="R1947" s="79">
        <v>30000</v>
      </c>
      <c r="S1947" s="79"/>
      <c r="T1947" s="79"/>
      <c r="U1947" s="79"/>
      <c r="V1947" s="79"/>
      <c r="W1947" s="79"/>
      <c r="X1947" s="79"/>
      <c r="Y1947" s="79"/>
      <c r="Z1947" s="79"/>
      <c r="AA1947" s="261">
        <f t="shared" ref="AA1947:AA1955" si="42">SUM(G1947:N1947)</f>
        <v>30000</v>
      </c>
      <c r="AB1947" s="175"/>
      <c r="AC1947" s="136"/>
      <c r="AD1947" s="137"/>
      <c r="AE1947" s="136" t="s">
        <v>1256</v>
      </c>
      <c r="AF1947" s="126"/>
      <c r="AG1947" s="126"/>
    </row>
    <row r="1948" spans="1:33" s="52" customFormat="1" x14ac:dyDescent="0.25">
      <c r="A1948" s="514"/>
      <c r="B1948" s="511"/>
      <c r="C1948" s="517"/>
      <c r="D1948" s="577"/>
      <c r="E1948" s="520"/>
      <c r="F1948" s="132" t="s">
        <v>457</v>
      </c>
      <c r="G1948" s="79"/>
      <c r="H1948" s="79"/>
      <c r="I1948" s="79">
        <v>270890</v>
      </c>
      <c r="J1948" s="79"/>
      <c r="K1948" s="79"/>
      <c r="L1948" s="79"/>
      <c r="M1948" s="79"/>
      <c r="N1948" s="79"/>
      <c r="O1948" s="79"/>
      <c r="P1948" s="79"/>
      <c r="Q1948" s="79"/>
      <c r="R1948" s="79">
        <v>70890</v>
      </c>
      <c r="S1948" s="79"/>
      <c r="T1948" s="79"/>
      <c r="U1948" s="79"/>
      <c r="V1948" s="79"/>
      <c r="W1948" s="79"/>
      <c r="X1948" s="79"/>
      <c r="Y1948" s="79"/>
      <c r="Z1948" s="79"/>
      <c r="AA1948" s="261">
        <f t="shared" si="42"/>
        <v>270890</v>
      </c>
      <c r="AB1948" s="175"/>
      <c r="AC1948" s="136">
        <v>5</v>
      </c>
      <c r="AD1948" s="137">
        <v>200000</v>
      </c>
      <c r="AE1948" s="136"/>
      <c r="AF1948" s="126"/>
      <c r="AG1948" s="126"/>
    </row>
    <row r="1949" spans="1:33" s="52" customFormat="1" x14ac:dyDescent="0.25">
      <c r="A1949" s="514"/>
      <c r="B1949" s="511"/>
      <c r="C1949" s="517"/>
      <c r="D1949" s="577"/>
      <c r="E1949" s="520"/>
      <c r="F1949" s="132" t="s">
        <v>51</v>
      </c>
      <c r="G1949" s="79"/>
      <c r="H1949" s="79"/>
      <c r="I1949" s="79">
        <v>120000</v>
      </c>
      <c r="J1949" s="79"/>
      <c r="K1949" s="79"/>
      <c r="L1949" s="79"/>
      <c r="M1949" s="79"/>
      <c r="N1949" s="79"/>
      <c r="O1949" s="79"/>
      <c r="P1949" s="79"/>
      <c r="Q1949" s="79"/>
      <c r="R1949" s="79">
        <v>55000</v>
      </c>
      <c r="S1949" s="79"/>
      <c r="T1949" s="79"/>
      <c r="U1949" s="79"/>
      <c r="V1949" s="79"/>
      <c r="W1949" s="79"/>
      <c r="X1949" s="79"/>
      <c r="Y1949" s="79"/>
      <c r="Z1949" s="79"/>
      <c r="AA1949" s="261">
        <f t="shared" si="42"/>
        <v>120000</v>
      </c>
      <c r="AB1949" s="175"/>
      <c r="AC1949" s="136">
        <v>2</v>
      </c>
      <c r="AD1949" s="137">
        <v>65000</v>
      </c>
      <c r="AE1949" s="136"/>
      <c r="AF1949" s="126"/>
      <c r="AG1949" s="126"/>
    </row>
    <row r="1950" spans="1:33" s="52" customFormat="1" x14ac:dyDescent="0.25">
      <c r="A1950" s="514"/>
      <c r="B1950" s="511"/>
      <c r="C1950" s="517"/>
      <c r="D1950" s="577"/>
      <c r="E1950" s="520"/>
      <c r="F1950" s="132" t="s">
        <v>81</v>
      </c>
      <c r="G1950" s="79"/>
      <c r="H1950" s="79"/>
      <c r="I1950" s="79">
        <v>300000</v>
      </c>
      <c r="J1950" s="79"/>
      <c r="K1950" s="79"/>
      <c r="L1950" s="79"/>
      <c r="M1950" s="79"/>
      <c r="N1950" s="79"/>
      <c r="O1950" s="79"/>
      <c r="P1950" s="79"/>
      <c r="Q1950" s="79"/>
      <c r="R1950" s="79">
        <v>200000</v>
      </c>
      <c r="S1950" s="79"/>
      <c r="T1950" s="79"/>
      <c r="U1950" s="79"/>
      <c r="V1950" s="79"/>
      <c r="W1950" s="79"/>
      <c r="X1950" s="79"/>
      <c r="Y1950" s="79"/>
      <c r="Z1950" s="79"/>
      <c r="AA1950" s="261">
        <f t="shared" si="42"/>
        <v>300000</v>
      </c>
      <c r="AB1950" s="175"/>
      <c r="AC1950" s="136">
        <v>2</v>
      </c>
      <c r="AD1950" s="137">
        <v>100000</v>
      </c>
      <c r="AE1950" s="136"/>
      <c r="AF1950" s="126"/>
      <c r="AG1950" s="126"/>
    </row>
    <row r="1951" spans="1:33" s="52" customFormat="1" x14ac:dyDescent="0.25">
      <c r="A1951" s="514"/>
      <c r="B1951" s="511"/>
      <c r="C1951" s="517"/>
      <c r="D1951" s="577"/>
      <c r="E1951" s="520"/>
      <c r="F1951" s="132" t="s">
        <v>53</v>
      </c>
      <c r="G1951" s="79"/>
      <c r="H1951" s="79"/>
      <c r="I1951" s="79">
        <v>888425.31</v>
      </c>
      <c r="J1951" s="79"/>
      <c r="K1951" s="79"/>
      <c r="L1951" s="79"/>
      <c r="M1951" s="79"/>
      <c r="N1951" s="79"/>
      <c r="O1951" s="79"/>
      <c r="P1951" s="79"/>
      <c r="Q1951" s="79"/>
      <c r="R1951" s="79">
        <v>266898.03000000003</v>
      </c>
      <c r="S1951" s="79"/>
      <c r="T1951" s="79"/>
      <c r="U1951" s="79"/>
      <c r="V1951" s="79"/>
      <c r="W1951" s="79"/>
      <c r="X1951" s="79"/>
      <c r="Y1951" s="79"/>
      <c r="Z1951" s="79"/>
      <c r="AA1951" s="261">
        <f t="shared" si="42"/>
        <v>888425.31</v>
      </c>
      <c r="AB1951" s="175"/>
      <c r="AC1951" s="136">
        <v>10</v>
      </c>
      <c r="AD1951" s="137">
        <v>621527.28</v>
      </c>
      <c r="AE1951" s="136"/>
      <c r="AF1951" s="126"/>
      <c r="AG1951" s="126"/>
    </row>
    <row r="1952" spans="1:33" s="52" customFormat="1" x14ac:dyDescent="0.25">
      <c r="A1952" s="514"/>
      <c r="B1952" s="511"/>
      <c r="C1952" s="517"/>
      <c r="D1952" s="577"/>
      <c r="E1952" s="520"/>
      <c r="F1952" s="132" t="s">
        <v>55</v>
      </c>
      <c r="G1952" s="79"/>
      <c r="H1952" s="79"/>
      <c r="I1952" s="79">
        <v>138728</v>
      </c>
      <c r="J1952" s="79"/>
      <c r="K1952" s="79"/>
      <c r="L1952" s="79"/>
      <c r="M1952" s="79"/>
      <c r="N1952" s="79"/>
      <c r="O1952" s="79"/>
      <c r="P1952" s="79"/>
      <c r="Q1952" s="79"/>
      <c r="R1952" s="79">
        <v>138728</v>
      </c>
      <c r="S1952" s="79"/>
      <c r="T1952" s="79"/>
      <c r="U1952" s="79"/>
      <c r="V1952" s="79"/>
      <c r="W1952" s="79"/>
      <c r="X1952" s="79"/>
      <c r="Y1952" s="79"/>
      <c r="Z1952" s="79"/>
      <c r="AA1952" s="261">
        <f t="shared" si="42"/>
        <v>138728</v>
      </c>
      <c r="AB1952" s="175"/>
      <c r="AC1952" s="136"/>
      <c r="AD1952" s="137"/>
      <c r="AE1952" s="136" t="s">
        <v>1256</v>
      </c>
      <c r="AF1952" s="126"/>
      <c r="AG1952" s="126"/>
    </row>
    <row r="1953" spans="1:33" s="52" customFormat="1" x14ac:dyDescent="0.25">
      <c r="A1953" s="514"/>
      <c r="B1953" s="511"/>
      <c r="C1953" s="517"/>
      <c r="D1953" s="577"/>
      <c r="E1953" s="520"/>
      <c r="F1953" s="132" t="s">
        <v>73</v>
      </c>
      <c r="G1953" s="79"/>
      <c r="H1953" s="79"/>
      <c r="I1953" s="79"/>
      <c r="J1953" s="79"/>
      <c r="K1953" s="79"/>
      <c r="L1953" s="79"/>
      <c r="M1953" s="79"/>
      <c r="N1953" s="79"/>
      <c r="O1953" s="79"/>
      <c r="P1953" s="79"/>
      <c r="Q1953" s="79"/>
      <c r="R1953" s="79"/>
      <c r="S1953" s="79"/>
      <c r="T1953" s="79"/>
      <c r="U1953" s="79"/>
      <c r="V1953" s="79"/>
      <c r="W1953" s="79">
        <v>32690</v>
      </c>
      <c r="X1953" s="79"/>
      <c r="Y1953" s="79"/>
      <c r="Z1953" s="79"/>
      <c r="AA1953" s="261">
        <v>32690</v>
      </c>
      <c r="AB1953" s="175"/>
      <c r="AC1953" s="136"/>
      <c r="AD1953" s="137"/>
      <c r="AE1953" s="136" t="s">
        <v>1146</v>
      </c>
      <c r="AF1953" s="126"/>
      <c r="AG1953" s="126"/>
    </row>
    <row r="1954" spans="1:33" s="52" customFormat="1" x14ac:dyDescent="0.25">
      <c r="A1954" s="514"/>
      <c r="B1954" s="511"/>
      <c r="C1954" s="517"/>
      <c r="D1954" s="577"/>
      <c r="E1954" s="520"/>
      <c r="F1954" s="132" t="s">
        <v>623</v>
      </c>
      <c r="G1954" s="79"/>
      <c r="H1954" s="79"/>
      <c r="I1954" s="79"/>
      <c r="J1954" s="79"/>
      <c r="K1954" s="79"/>
      <c r="L1954" s="79"/>
      <c r="M1954" s="79"/>
      <c r="N1954" s="79"/>
      <c r="O1954" s="79"/>
      <c r="P1954" s="79"/>
      <c r="Q1954" s="79"/>
      <c r="R1954" s="79"/>
      <c r="S1954" s="79">
        <v>261635</v>
      </c>
      <c r="T1954" s="79"/>
      <c r="U1954" s="79"/>
      <c r="V1954" s="79"/>
      <c r="W1954" s="79"/>
      <c r="X1954" s="79"/>
      <c r="Y1954" s="79"/>
      <c r="Z1954" s="79"/>
      <c r="AA1954" s="261">
        <v>261635</v>
      </c>
      <c r="AB1954" s="175"/>
      <c r="AC1954" s="136"/>
      <c r="AD1954" s="137"/>
      <c r="AE1954" s="136" t="s">
        <v>1146</v>
      </c>
      <c r="AF1954" s="126"/>
      <c r="AG1954" s="126"/>
    </row>
    <row r="1955" spans="1:33" s="52" customFormat="1" x14ac:dyDescent="0.25">
      <c r="A1955" s="514"/>
      <c r="B1955" s="511"/>
      <c r="C1955" s="517"/>
      <c r="D1955" s="577"/>
      <c r="E1955" s="520"/>
      <c r="F1955" s="132" t="s">
        <v>54</v>
      </c>
      <c r="G1955" s="79"/>
      <c r="H1955" s="79"/>
      <c r="I1955" s="79"/>
      <c r="J1955" s="79"/>
      <c r="K1955" s="79"/>
      <c r="L1955" s="79">
        <v>200000</v>
      </c>
      <c r="M1955" s="79"/>
      <c r="N1955" s="79"/>
      <c r="O1955" s="79"/>
      <c r="P1955" s="79"/>
      <c r="Q1955" s="79"/>
      <c r="R1955" s="79"/>
      <c r="S1955" s="79">
        <v>200000</v>
      </c>
      <c r="T1955" s="79"/>
      <c r="U1955" s="79"/>
      <c r="V1955" s="79"/>
      <c r="W1955" s="79"/>
      <c r="X1955" s="79"/>
      <c r="Y1955" s="79"/>
      <c r="Z1955" s="79"/>
      <c r="AA1955" s="261">
        <f t="shared" si="42"/>
        <v>200000</v>
      </c>
      <c r="AB1955" s="175"/>
      <c r="AC1955" s="136"/>
      <c r="AD1955" s="137"/>
      <c r="AE1955" s="136" t="s">
        <v>1256</v>
      </c>
      <c r="AF1955" s="126"/>
      <c r="AG1955" s="126"/>
    </row>
    <row r="1956" spans="1:33" s="52" customFormat="1" x14ac:dyDescent="0.25">
      <c r="A1956" s="515"/>
      <c r="B1956" s="512"/>
      <c r="C1956" s="518"/>
      <c r="D1956" s="578"/>
      <c r="E1956" s="521"/>
      <c r="F1956" s="132" t="s">
        <v>213</v>
      </c>
      <c r="G1956" s="79"/>
      <c r="H1956" s="79"/>
      <c r="I1956" s="79"/>
      <c r="J1956" s="79"/>
      <c r="K1956" s="79"/>
      <c r="L1956" s="79"/>
      <c r="M1956" s="79"/>
      <c r="N1956" s="79"/>
      <c r="O1956" s="79"/>
      <c r="P1956" s="79"/>
      <c r="Q1956" s="79"/>
      <c r="R1956" s="79"/>
      <c r="S1956" s="79">
        <v>65000</v>
      </c>
      <c r="T1956" s="79"/>
      <c r="U1956" s="79"/>
      <c r="V1956" s="79"/>
      <c r="W1956" s="79"/>
      <c r="X1956" s="79"/>
      <c r="Y1956" s="79"/>
      <c r="Z1956" s="79"/>
      <c r="AA1956" s="261">
        <v>65000</v>
      </c>
      <c r="AB1956" s="175"/>
      <c r="AC1956" s="136"/>
      <c r="AD1956" s="137"/>
      <c r="AE1956" s="136" t="s">
        <v>1146</v>
      </c>
      <c r="AF1956" s="126"/>
      <c r="AG1956" s="126"/>
    </row>
    <row r="1957" spans="1:33" s="52" customFormat="1" x14ac:dyDescent="0.25">
      <c r="A1957" s="181"/>
      <c r="B1957" s="182" t="s">
        <v>16</v>
      </c>
      <c r="C1957" s="183"/>
      <c r="D1957" s="82"/>
      <c r="E1957" s="82"/>
      <c r="F1957" s="450"/>
      <c r="G1957" s="143"/>
      <c r="H1957" s="143"/>
      <c r="I1957" s="143"/>
      <c r="J1957" s="143"/>
      <c r="K1957" s="143"/>
      <c r="L1957" s="143"/>
      <c r="M1957" s="143"/>
      <c r="N1957" s="143"/>
      <c r="O1957" s="143"/>
      <c r="P1957" s="143"/>
      <c r="Q1957" s="143"/>
      <c r="R1957" s="143"/>
      <c r="S1957" s="143"/>
      <c r="T1957" s="143"/>
      <c r="U1957" s="143"/>
      <c r="V1957" s="143"/>
      <c r="W1957" s="143"/>
      <c r="X1957" s="143"/>
      <c r="Y1957" s="143"/>
      <c r="Z1957" s="143"/>
      <c r="AA1957" s="144">
        <f>SUM(AA1947:AA1956)</f>
        <v>2307368.31</v>
      </c>
      <c r="AB1957" s="145">
        <f>AA1957/E1947</f>
        <v>1</v>
      </c>
      <c r="AC1957" s="136"/>
      <c r="AD1957" s="137"/>
      <c r="AE1957" s="136"/>
      <c r="AF1957" s="126"/>
      <c r="AG1957" s="126"/>
    </row>
    <row r="1958" spans="1:33" s="52" customFormat="1" x14ac:dyDescent="0.25">
      <c r="A1958" s="513">
        <v>223</v>
      </c>
      <c r="B1958" s="510" t="s">
        <v>729</v>
      </c>
      <c r="C1958" s="516" t="s">
        <v>725</v>
      </c>
      <c r="D1958" s="522" t="s">
        <v>829</v>
      </c>
      <c r="E1958" s="519">
        <v>1675799.31</v>
      </c>
      <c r="F1958" s="132" t="s">
        <v>86</v>
      </c>
      <c r="G1958" s="79"/>
      <c r="H1958" s="79"/>
      <c r="I1958" s="79"/>
      <c r="J1958" s="79">
        <v>160000</v>
      </c>
      <c r="K1958" s="79"/>
      <c r="L1958" s="79"/>
      <c r="M1958" s="79"/>
      <c r="N1958" s="79"/>
      <c r="O1958" s="79"/>
      <c r="P1958" s="79"/>
      <c r="Q1958" s="79">
        <v>200000</v>
      </c>
      <c r="R1958" s="79"/>
      <c r="S1958" s="79"/>
      <c r="T1958" s="79"/>
      <c r="U1958" s="79"/>
      <c r="V1958" s="79"/>
      <c r="W1958" s="79"/>
      <c r="X1958" s="79"/>
      <c r="Y1958" s="79"/>
      <c r="Z1958" s="79"/>
      <c r="AA1958" s="261">
        <v>200000</v>
      </c>
      <c r="AB1958" s="175"/>
      <c r="AC1958" s="136"/>
      <c r="AD1958" s="137"/>
      <c r="AE1958" s="136" t="s">
        <v>1147</v>
      </c>
      <c r="AF1958" s="126"/>
      <c r="AG1958" s="126"/>
    </row>
    <row r="1959" spans="1:33" s="52" customFormat="1" x14ac:dyDescent="0.25">
      <c r="A1959" s="514"/>
      <c r="B1959" s="511"/>
      <c r="C1959" s="517"/>
      <c r="D1959" s="577"/>
      <c r="E1959" s="520"/>
      <c r="F1959" s="132" t="s">
        <v>623</v>
      </c>
      <c r="G1959" s="79"/>
      <c r="H1959" s="79"/>
      <c r="I1959" s="79"/>
      <c r="J1959" s="79"/>
      <c r="K1959" s="79"/>
      <c r="L1959" s="79"/>
      <c r="M1959" s="79"/>
      <c r="N1959" s="79"/>
      <c r="O1959" s="79">
        <v>36000</v>
      </c>
      <c r="P1959" s="79"/>
      <c r="Q1959" s="79"/>
      <c r="R1959" s="79"/>
      <c r="S1959" s="79"/>
      <c r="T1959" s="79"/>
      <c r="U1959" s="79"/>
      <c r="V1959" s="79"/>
      <c r="W1959" s="79"/>
      <c r="X1959" s="79"/>
      <c r="Y1959" s="79"/>
      <c r="Z1959" s="79"/>
      <c r="AA1959" s="261">
        <v>36000</v>
      </c>
      <c r="AB1959" s="175"/>
      <c r="AC1959" s="136"/>
      <c r="AD1959" s="137"/>
      <c r="AE1959" s="136" t="s">
        <v>1148</v>
      </c>
      <c r="AF1959" s="126"/>
      <c r="AG1959" s="126"/>
    </row>
    <row r="1960" spans="1:33" s="52" customFormat="1" x14ac:dyDescent="0.25">
      <c r="A1960" s="514"/>
      <c r="B1960" s="511"/>
      <c r="C1960" s="517"/>
      <c r="D1960" s="577"/>
      <c r="E1960" s="520"/>
      <c r="F1960" s="132" t="s">
        <v>26</v>
      </c>
      <c r="G1960" s="79"/>
      <c r="H1960" s="79"/>
      <c r="I1960" s="79"/>
      <c r="J1960" s="79">
        <v>370000</v>
      </c>
      <c r="K1960" s="79"/>
      <c r="L1960" s="79"/>
      <c r="M1960" s="79">
        <v>370000</v>
      </c>
      <c r="N1960" s="79"/>
      <c r="O1960" s="79">
        <v>468223</v>
      </c>
      <c r="P1960" s="79"/>
      <c r="Q1960" s="79"/>
      <c r="R1960" s="79"/>
      <c r="S1960" s="79"/>
      <c r="T1960" s="79"/>
      <c r="U1960" s="79"/>
      <c r="V1960" s="79"/>
      <c r="W1960" s="79"/>
      <c r="X1960" s="79"/>
      <c r="Y1960" s="79"/>
      <c r="Z1960" s="79"/>
      <c r="AA1960" s="261">
        <v>566475</v>
      </c>
      <c r="AB1960" s="175"/>
      <c r="AC1960" s="136">
        <v>1</v>
      </c>
      <c r="AD1960" s="137">
        <v>98252</v>
      </c>
      <c r="AE1960" s="136"/>
      <c r="AF1960" s="126"/>
      <c r="AG1960" s="126"/>
    </row>
    <row r="1961" spans="1:33" s="52" customFormat="1" x14ac:dyDescent="0.25">
      <c r="A1961" s="514"/>
      <c r="B1961" s="511"/>
      <c r="C1961" s="517"/>
      <c r="D1961" s="577"/>
      <c r="E1961" s="520"/>
      <c r="F1961" s="132" t="s">
        <v>81</v>
      </c>
      <c r="G1961" s="79"/>
      <c r="H1961" s="79"/>
      <c r="I1961" s="79"/>
      <c r="J1961" s="79">
        <v>350000</v>
      </c>
      <c r="K1961" s="79"/>
      <c r="L1961" s="79"/>
      <c r="M1961" s="79">
        <v>470000</v>
      </c>
      <c r="N1961" s="79">
        <v>410000</v>
      </c>
      <c r="O1961" s="79"/>
      <c r="P1961" s="79"/>
      <c r="Q1961" s="79"/>
      <c r="R1961" s="79"/>
      <c r="S1961" s="79"/>
      <c r="T1961" s="79"/>
      <c r="U1961" s="79"/>
      <c r="V1961" s="79"/>
      <c r="W1961" s="79"/>
      <c r="X1961" s="79"/>
      <c r="Y1961" s="79"/>
      <c r="Z1961" s="79"/>
      <c r="AA1961" s="261">
        <v>470000</v>
      </c>
      <c r="AB1961" s="175"/>
      <c r="AC1961" s="136">
        <v>2</v>
      </c>
      <c r="AD1961" s="137">
        <v>60000</v>
      </c>
      <c r="AE1961" s="136"/>
      <c r="AF1961" s="126"/>
      <c r="AG1961" s="126"/>
    </row>
    <row r="1962" spans="1:33" s="52" customFormat="1" x14ac:dyDescent="0.25">
      <c r="A1962" s="514"/>
      <c r="B1962" s="511"/>
      <c r="C1962" s="517"/>
      <c r="D1962" s="577"/>
      <c r="E1962" s="520"/>
      <c r="F1962" s="132" t="s">
        <v>53</v>
      </c>
      <c r="G1962" s="79"/>
      <c r="H1962" s="79"/>
      <c r="I1962" s="79"/>
      <c r="J1962" s="79">
        <v>29000</v>
      </c>
      <c r="K1962" s="79"/>
      <c r="L1962" s="79"/>
      <c r="M1962" s="79">
        <v>40000</v>
      </c>
      <c r="N1962" s="79"/>
      <c r="O1962" s="79">
        <v>69926</v>
      </c>
      <c r="P1962" s="79"/>
      <c r="Q1962" s="79"/>
      <c r="R1962" s="79"/>
      <c r="S1962" s="79"/>
      <c r="T1962" s="79"/>
      <c r="U1962" s="79"/>
      <c r="V1962" s="79"/>
      <c r="W1962" s="79"/>
      <c r="X1962" s="79"/>
      <c r="Y1962" s="79"/>
      <c r="Z1962" s="79"/>
      <c r="AA1962" s="261">
        <v>69926</v>
      </c>
      <c r="AB1962" s="175"/>
      <c r="AC1962" s="136"/>
      <c r="AD1962" s="137"/>
      <c r="AE1962" s="136"/>
      <c r="AF1962" s="126"/>
      <c r="AG1962" s="126"/>
    </row>
    <row r="1963" spans="1:33" s="52" customFormat="1" x14ac:dyDescent="0.25">
      <c r="A1963" s="514"/>
      <c r="B1963" s="511"/>
      <c r="C1963" s="517"/>
      <c r="D1963" s="577"/>
      <c r="E1963" s="520"/>
      <c r="F1963" s="132" t="s">
        <v>35</v>
      </c>
      <c r="G1963" s="79"/>
      <c r="H1963" s="79"/>
      <c r="I1963" s="79"/>
      <c r="J1963" s="79"/>
      <c r="K1963" s="79"/>
      <c r="L1963" s="79"/>
      <c r="M1963" s="79"/>
      <c r="N1963" s="79"/>
      <c r="O1963" s="79">
        <v>21000</v>
      </c>
      <c r="P1963" s="79"/>
      <c r="Q1963" s="79"/>
      <c r="R1963" s="79"/>
      <c r="S1963" s="79"/>
      <c r="T1963" s="79"/>
      <c r="U1963" s="79"/>
      <c r="V1963" s="79"/>
      <c r="W1963" s="79"/>
      <c r="X1963" s="79"/>
      <c r="Y1963" s="79"/>
      <c r="Z1963" s="79"/>
      <c r="AA1963" s="261">
        <v>21000</v>
      </c>
      <c r="AB1963" s="175"/>
      <c r="AC1963" s="136"/>
      <c r="AD1963" s="137"/>
      <c r="AE1963" s="136" t="s">
        <v>1149</v>
      </c>
      <c r="AF1963" s="126"/>
      <c r="AG1963" s="126"/>
    </row>
    <row r="1964" spans="1:33" s="52" customFormat="1" x14ac:dyDescent="0.25">
      <c r="A1964" s="515"/>
      <c r="B1964" s="512"/>
      <c r="C1964" s="518"/>
      <c r="D1964" s="578"/>
      <c r="E1964" s="521"/>
      <c r="F1964" s="132" t="s">
        <v>77</v>
      </c>
      <c r="G1964" s="79"/>
      <c r="H1964" s="79"/>
      <c r="I1964" s="79"/>
      <c r="J1964" s="79"/>
      <c r="K1964" s="79"/>
      <c r="L1964" s="79"/>
      <c r="M1964" s="79"/>
      <c r="N1964" s="79"/>
      <c r="O1964" s="79">
        <v>312398</v>
      </c>
      <c r="P1964" s="79"/>
      <c r="Q1964" s="79"/>
      <c r="R1964" s="79"/>
      <c r="S1964" s="79"/>
      <c r="T1964" s="79"/>
      <c r="U1964" s="79"/>
      <c r="V1964" s="79"/>
      <c r="W1964" s="79"/>
      <c r="X1964" s="79"/>
      <c r="Y1964" s="79"/>
      <c r="Z1964" s="79"/>
      <c r="AA1964" s="261">
        <v>312398</v>
      </c>
      <c r="AB1964" s="175"/>
      <c r="AC1964" s="136"/>
      <c r="AD1964" s="137"/>
      <c r="AE1964" s="136" t="s">
        <v>1150</v>
      </c>
      <c r="AF1964" s="126"/>
      <c r="AG1964" s="126"/>
    </row>
    <row r="1965" spans="1:33" s="52" customFormat="1" x14ac:dyDescent="0.25">
      <c r="A1965" s="181"/>
      <c r="B1965" s="182" t="s">
        <v>16</v>
      </c>
      <c r="C1965" s="183"/>
      <c r="D1965" s="82"/>
      <c r="E1965" s="82"/>
      <c r="F1965" s="450"/>
      <c r="G1965" s="143"/>
      <c r="H1965" s="143"/>
      <c r="I1965" s="143"/>
      <c r="J1965" s="143"/>
      <c r="K1965" s="143"/>
      <c r="L1965" s="143"/>
      <c r="M1965" s="143"/>
      <c r="N1965" s="143"/>
      <c r="O1965" s="143"/>
      <c r="P1965" s="143"/>
      <c r="Q1965" s="143"/>
      <c r="R1965" s="143"/>
      <c r="S1965" s="143"/>
      <c r="T1965" s="143"/>
      <c r="U1965" s="143"/>
      <c r="V1965" s="143"/>
      <c r="W1965" s="143"/>
      <c r="X1965" s="143"/>
      <c r="Y1965" s="143"/>
      <c r="Z1965" s="143"/>
      <c r="AA1965" s="144">
        <f>SUM(AA1958:AA1964)</f>
        <v>1675799</v>
      </c>
      <c r="AB1965" s="145">
        <f>AA1965/E1958</f>
        <v>0.99999981501364854</v>
      </c>
      <c r="AC1965" s="136"/>
      <c r="AD1965" s="137"/>
      <c r="AE1965" s="136"/>
      <c r="AF1965" s="126"/>
      <c r="AG1965" s="126"/>
    </row>
    <row r="1966" spans="1:33" s="52" customFormat="1" ht="15" customHeight="1" x14ac:dyDescent="0.25">
      <c r="A1966" s="731">
        <v>224</v>
      </c>
      <c r="B1966" s="595" t="s">
        <v>730</v>
      </c>
      <c r="C1966" s="598" t="s">
        <v>731</v>
      </c>
      <c r="D1966" s="522" t="s">
        <v>840</v>
      </c>
      <c r="E1966" s="609">
        <v>2741849.31</v>
      </c>
      <c r="F1966" s="453" t="s">
        <v>117</v>
      </c>
      <c r="G1966" s="90"/>
      <c r="H1966" s="454">
        <v>986101</v>
      </c>
      <c r="I1966" s="455"/>
      <c r="J1966" s="454"/>
      <c r="K1966" s="454"/>
      <c r="L1966" s="454"/>
      <c r="M1966" s="454"/>
      <c r="N1966" s="454"/>
      <c r="O1966" s="454"/>
      <c r="P1966" s="454"/>
      <c r="Q1966" s="454"/>
      <c r="R1966" s="454"/>
      <c r="S1966" s="454"/>
      <c r="T1966" s="454"/>
      <c r="U1966" s="454"/>
      <c r="V1966" s="454"/>
      <c r="W1966" s="454"/>
      <c r="X1966" s="454"/>
      <c r="Y1966" s="454"/>
      <c r="Z1966" s="454"/>
      <c r="AA1966" s="456">
        <v>986101</v>
      </c>
      <c r="AB1966" s="377"/>
      <c r="AC1966" s="332">
        <v>10</v>
      </c>
      <c r="AD1966" s="378">
        <v>985486</v>
      </c>
      <c r="AE1966" s="332"/>
      <c r="AF1966" s="126"/>
      <c r="AG1966" s="126"/>
    </row>
    <row r="1967" spans="1:33" s="52" customFormat="1" ht="60.75" x14ac:dyDescent="0.25">
      <c r="A1967" s="732"/>
      <c r="B1967" s="596"/>
      <c r="C1967" s="599"/>
      <c r="D1967" s="577"/>
      <c r="E1967" s="610"/>
      <c r="F1967" s="453" t="s">
        <v>118</v>
      </c>
      <c r="G1967" s="90"/>
      <c r="H1967" s="454"/>
      <c r="I1967" s="454"/>
      <c r="J1967" s="454">
        <v>39885</v>
      </c>
      <c r="K1967" s="454"/>
      <c r="L1967" s="454"/>
      <c r="M1967" s="454"/>
      <c r="N1967" s="454"/>
      <c r="O1967" s="454"/>
      <c r="P1967" s="454"/>
      <c r="Q1967" s="454"/>
      <c r="R1967" s="376"/>
      <c r="S1967" s="376">
        <v>39885</v>
      </c>
      <c r="T1967" s="454"/>
      <c r="U1967" s="454"/>
      <c r="V1967" s="454"/>
      <c r="W1967" s="454"/>
      <c r="X1967" s="454"/>
      <c r="Y1967" s="454"/>
      <c r="Z1967" s="454"/>
      <c r="AA1967" s="456">
        <v>39885</v>
      </c>
      <c r="AB1967" s="377"/>
      <c r="AC1967" s="332">
        <v>2</v>
      </c>
      <c r="AD1967" s="378">
        <v>78436.89</v>
      </c>
      <c r="AE1967" s="457" t="s">
        <v>1660</v>
      </c>
      <c r="AF1967" s="126"/>
      <c r="AG1967" s="126"/>
    </row>
    <row r="1968" spans="1:33" s="52" customFormat="1" x14ac:dyDescent="0.25">
      <c r="A1968" s="732"/>
      <c r="B1968" s="596"/>
      <c r="C1968" s="599"/>
      <c r="D1968" s="577"/>
      <c r="E1968" s="610"/>
      <c r="F1968" s="453" t="s">
        <v>116</v>
      </c>
      <c r="G1968" s="90"/>
      <c r="H1968" s="454"/>
      <c r="I1968" s="454"/>
      <c r="J1968" s="454"/>
      <c r="K1968" s="454">
        <v>744314</v>
      </c>
      <c r="L1968" s="454"/>
      <c r="M1968" s="454"/>
      <c r="N1968" s="454"/>
      <c r="O1968" s="454"/>
      <c r="P1968" s="454"/>
      <c r="Q1968" s="454"/>
      <c r="R1968" s="454"/>
      <c r="S1968" s="454"/>
      <c r="T1968" s="454"/>
      <c r="U1968" s="454"/>
      <c r="V1968" s="454"/>
      <c r="W1968" s="454"/>
      <c r="X1968" s="454"/>
      <c r="Y1968" s="454"/>
      <c r="Z1968" s="454"/>
      <c r="AA1968" s="456">
        <v>744314</v>
      </c>
      <c r="AB1968" s="377"/>
      <c r="AC1968" s="332">
        <v>4</v>
      </c>
      <c r="AD1968" s="378">
        <v>730431</v>
      </c>
      <c r="AE1968" s="332"/>
      <c r="AF1968" s="126"/>
      <c r="AG1968" s="126"/>
    </row>
    <row r="1969" spans="1:33" s="52" customFormat="1" x14ac:dyDescent="0.25">
      <c r="A1969" s="732"/>
      <c r="B1969" s="596"/>
      <c r="C1969" s="599"/>
      <c r="D1969" s="577"/>
      <c r="E1969" s="610"/>
      <c r="F1969" s="453" t="s">
        <v>171</v>
      </c>
      <c r="G1969" s="90"/>
      <c r="H1969" s="454"/>
      <c r="I1969" s="454"/>
      <c r="J1969" s="454"/>
      <c r="K1969" s="454"/>
      <c r="L1969" s="454"/>
      <c r="M1969" s="454">
        <v>53180</v>
      </c>
      <c r="N1969" s="454"/>
      <c r="O1969" s="454"/>
      <c r="P1969" s="456"/>
      <c r="Q1969" s="456"/>
      <c r="R1969" s="454"/>
      <c r="S1969" s="454"/>
      <c r="T1969" s="376">
        <v>53180</v>
      </c>
      <c r="U1969" s="454"/>
      <c r="V1969" s="454"/>
      <c r="W1969" s="454"/>
      <c r="X1969" s="454"/>
      <c r="Y1969" s="454"/>
      <c r="Z1969" s="454"/>
      <c r="AA1969" s="456"/>
      <c r="AB1969" s="377"/>
      <c r="AC1969" s="332"/>
      <c r="AD1969" s="378"/>
      <c r="AE1969" s="332"/>
      <c r="AF1969" s="126"/>
      <c r="AG1969" s="126"/>
    </row>
    <row r="1970" spans="1:33" s="52" customFormat="1" x14ac:dyDescent="0.25">
      <c r="A1970" s="732"/>
      <c r="B1970" s="596"/>
      <c r="C1970" s="599"/>
      <c r="D1970" s="577"/>
      <c r="E1970" s="610"/>
      <c r="F1970" s="453" t="s">
        <v>115</v>
      </c>
      <c r="G1970" s="90"/>
      <c r="H1970" s="454"/>
      <c r="I1970" s="454"/>
      <c r="J1970" s="454"/>
      <c r="K1970" s="454"/>
      <c r="L1970" s="454"/>
      <c r="M1970" s="454"/>
      <c r="N1970" s="454"/>
      <c r="O1970" s="454"/>
      <c r="P1970" s="454"/>
      <c r="Q1970" s="458"/>
      <c r="R1970" s="454"/>
      <c r="S1970" s="376"/>
      <c r="T1970" s="376">
        <v>30000</v>
      </c>
      <c r="U1970" s="454"/>
      <c r="V1970" s="454"/>
      <c r="W1970" s="454"/>
      <c r="X1970" s="454"/>
      <c r="Y1970" s="454"/>
      <c r="Z1970" s="454"/>
      <c r="AA1970" s="456"/>
      <c r="AB1970" s="377"/>
      <c r="AC1970" s="332"/>
      <c r="AD1970" s="378"/>
      <c r="AE1970" s="332"/>
      <c r="AF1970" s="126"/>
      <c r="AG1970" s="126"/>
    </row>
    <row r="1971" spans="1:33" s="52" customFormat="1" x14ac:dyDescent="0.25">
      <c r="A1971" s="732"/>
      <c r="B1971" s="596"/>
      <c r="C1971" s="599"/>
      <c r="D1971" s="577"/>
      <c r="E1971" s="610"/>
      <c r="F1971" s="453" t="s">
        <v>131</v>
      </c>
      <c r="G1971" s="90"/>
      <c r="H1971" s="454"/>
      <c r="I1971" s="454"/>
      <c r="J1971" s="454"/>
      <c r="K1971" s="454"/>
      <c r="L1971" s="454"/>
      <c r="M1971" s="454"/>
      <c r="N1971" s="454"/>
      <c r="O1971" s="454"/>
      <c r="P1971" s="454"/>
      <c r="Q1971" s="458"/>
      <c r="R1971" s="376"/>
      <c r="S1971" s="376">
        <v>100000</v>
      </c>
      <c r="T1971" s="454"/>
      <c r="U1971" s="454"/>
      <c r="V1971" s="454"/>
      <c r="W1971" s="454"/>
      <c r="X1971" s="454"/>
      <c r="Y1971" s="454"/>
      <c r="Z1971" s="454"/>
      <c r="AA1971" s="456"/>
      <c r="AB1971" s="377"/>
      <c r="AC1971" s="332"/>
      <c r="AD1971" s="378"/>
      <c r="AE1971" s="332"/>
      <c r="AF1971" s="126"/>
      <c r="AG1971" s="126"/>
    </row>
    <row r="1972" spans="1:33" s="54" customFormat="1" ht="48.75" x14ac:dyDescent="0.25">
      <c r="A1972" s="733"/>
      <c r="B1972" s="597"/>
      <c r="C1972" s="600"/>
      <c r="D1972" s="578"/>
      <c r="E1972" s="611"/>
      <c r="F1972" s="453" t="s">
        <v>113</v>
      </c>
      <c r="G1972" s="90"/>
      <c r="H1972" s="454"/>
      <c r="I1972" s="454"/>
      <c r="J1972" s="454"/>
      <c r="K1972" s="454">
        <v>190000</v>
      </c>
      <c r="L1972" s="454"/>
      <c r="M1972" s="454"/>
      <c r="N1972" s="454"/>
      <c r="O1972" s="454"/>
      <c r="P1972" s="454"/>
      <c r="Q1972" s="454"/>
      <c r="R1972" s="454"/>
      <c r="S1972" s="376">
        <v>70000</v>
      </c>
      <c r="T1972" s="454"/>
      <c r="U1972" s="454"/>
      <c r="V1972" s="454"/>
      <c r="W1972" s="454"/>
      <c r="X1972" s="454"/>
      <c r="Y1972" s="454"/>
      <c r="Z1972" s="454"/>
      <c r="AA1972" s="456">
        <v>240000</v>
      </c>
      <c r="AB1972" s="377"/>
      <c r="AC1972" s="332">
        <v>4</v>
      </c>
      <c r="AD1972" s="378">
        <v>240000</v>
      </c>
      <c r="AE1972" s="457" t="s">
        <v>1661</v>
      </c>
      <c r="AF1972" s="152"/>
      <c r="AG1972" s="152"/>
    </row>
    <row r="1973" spans="1:33" s="52" customFormat="1" x14ac:dyDescent="0.25">
      <c r="A1973" s="383"/>
      <c r="B1973" s="325" t="s">
        <v>16</v>
      </c>
      <c r="C1973" s="326"/>
      <c r="D1973" s="67"/>
      <c r="E1973" s="67"/>
      <c r="F1973" s="248"/>
      <c r="G1973" s="249"/>
      <c r="H1973" s="249"/>
      <c r="I1973" s="249"/>
      <c r="J1973" s="249"/>
      <c r="K1973" s="249"/>
      <c r="L1973" s="249"/>
      <c r="M1973" s="249"/>
      <c r="N1973" s="249"/>
      <c r="O1973" s="249"/>
      <c r="P1973" s="249"/>
      <c r="Q1973" s="249"/>
      <c r="R1973" s="249"/>
      <c r="S1973" s="249"/>
      <c r="T1973" s="249"/>
      <c r="U1973" s="249"/>
      <c r="V1973" s="249"/>
      <c r="W1973" s="249"/>
      <c r="X1973" s="249"/>
      <c r="Y1973" s="249"/>
      <c r="Z1973" s="249"/>
      <c r="AA1973" s="384">
        <v>2010300</v>
      </c>
      <c r="AB1973" s="385">
        <v>0.73319127811586404</v>
      </c>
      <c r="AC1973" s="332"/>
      <c r="AD1973" s="378"/>
      <c r="AE1973" s="332"/>
      <c r="AF1973" s="126"/>
      <c r="AG1973" s="126"/>
    </row>
    <row r="1974" spans="1:33" s="52" customFormat="1" ht="15" customHeight="1" x14ac:dyDescent="0.25">
      <c r="A1974" s="766">
        <v>225</v>
      </c>
      <c r="B1974" s="767" t="s">
        <v>733</v>
      </c>
      <c r="C1974" s="768" t="s">
        <v>734</v>
      </c>
      <c r="D1974" s="690" t="s">
        <v>841</v>
      </c>
      <c r="E1974" s="769">
        <v>2473637.7400000002</v>
      </c>
      <c r="F1974" s="453" t="s">
        <v>118</v>
      </c>
      <c r="G1974" s="104">
        <v>0</v>
      </c>
      <c r="H1974" s="104">
        <v>0</v>
      </c>
      <c r="I1974" s="104">
        <v>0</v>
      </c>
      <c r="J1974" s="104">
        <v>0</v>
      </c>
      <c r="K1974" s="104">
        <v>0</v>
      </c>
      <c r="L1974" s="104">
        <v>0</v>
      </c>
      <c r="M1974" s="104">
        <v>0</v>
      </c>
      <c r="N1974" s="104">
        <v>0</v>
      </c>
      <c r="O1974" s="104">
        <v>0</v>
      </c>
      <c r="P1974" s="104">
        <v>0</v>
      </c>
      <c r="Q1974" s="104">
        <v>0</v>
      </c>
      <c r="R1974" s="104">
        <v>0</v>
      </c>
      <c r="S1974" s="104">
        <v>0</v>
      </c>
      <c r="T1974" s="104">
        <v>0</v>
      </c>
      <c r="U1974" s="104">
        <v>0</v>
      </c>
      <c r="V1974" s="90">
        <v>13805.48</v>
      </c>
      <c r="W1974" s="104">
        <v>0</v>
      </c>
      <c r="X1974" s="104">
        <v>0</v>
      </c>
      <c r="Y1974" s="104">
        <v>0</v>
      </c>
      <c r="Z1974" s="104">
        <v>0</v>
      </c>
      <c r="AA1974" s="459">
        <v>0</v>
      </c>
      <c r="AB1974" s="460"/>
      <c r="AC1974" s="461"/>
      <c r="AD1974" s="462"/>
      <c r="AE1974" s="461"/>
      <c r="AF1974" s="126"/>
      <c r="AG1974" s="126"/>
    </row>
    <row r="1975" spans="1:33" s="52" customFormat="1" x14ac:dyDescent="0.25">
      <c r="A1975" s="766"/>
      <c r="B1975" s="767"/>
      <c r="C1975" s="768"/>
      <c r="D1975" s="690"/>
      <c r="E1975" s="769"/>
      <c r="F1975" s="453" t="s">
        <v>308</v>
      </c>
      <c r="G1975" s="104">
        <v>0</v>
      </c>
      <c r="H1975" s="104">
        <v>0</v>
      </c>
      <c r="I1975" s="104">
        <v>0</v>
      </c>
      <c r="J1975" s="104">
        <v>0</v>
      </c>
      <c r="K1975" s="104">
        <v>0</v>
      </c>
      <c r="L1975" s="104">
        <v>0</v>
      </c>
      <c r="M1975" s="104">
        <v>0</v>
      </c>
      <c r="N1975" s="104">
        <v>0</v>
      </c>
      <c r="O1975" s="104">
        <v>0</v>
      </c>
      <c r="P1975" s="104">
        <v>0</v>
      </c>
      <c r="Q1975" s="104">
        <v>0</v>
      </c>
      <c r="R1975" s="463">
        <v>0</v>
      </c>
      <c r="S1975" s="104">
        <v>75000</v>
      </c>
      <c r="T1975" s="104">
        <v>0</v>
      </c>
      <c r="U1975" s="104">
        <v>0</v>
      </c>
      <c r="V1975" s="104">
        <v>0</v>
      </c>
      <c r="W1975" s="104">
        <v>0</v>
      </c>
      <c r="X1975" s="104">
        <v>0</v>
      </c>
      <c r="Y1975" s="104">
        <v>0</v>
      </c>
      <c r="Z1975" s="104">
        <v>0</v>
      </c>
      <c r="AA1975" s="459">
        <v>0</v>
      </c>
      <c r="AB1975" s="460"/>
      <c r="AC1975" s="461"/>
      <c r="AD1975" s="462"/>
      <c r="AE1975" s="461"/>
      <c r="AF1975" s="126"/>
      <c r="AG1975" s="126"/>
    </row>
    <row r="1976" spans="1:33" s="52" customFormat="1" x14ac:dyDescent="0.25">
      <c r="A1976" s="766"/>
      <c r="B1976" s="767"/>
      <c r="C1976" s="768"/>
      <c r="D1976" s="690"/>
      <c r="E1976" s="769"/>
      <c r="F1976" s="453" t="s">
        <v>43</v>
      </c>
      <c r="G1976" s="104">
        <v>0</v>
      </c>
      <c r="H1976" s="104">
        <v>0</v>
      </c>
      <c r="I1976" s="104">
        <v>0</v>
      </c>
      <c r="J1976" s="104">
        <v>0</v>
      </c>
      <c r="K1976" s="104">
        <v>0</v>
      </c>
      <c r="L1976" s="104">
        <v>0</v>
      </c>
      <c r="M1976" s="104">
        <v>0</v>
      </c>
      <c r="N1976" s="104">
        <v>0</v>
      </c>
      <c r="O1976" s="104">
        <v>0</v>
      </c>
      <c r="P1976" s="104">
        <v>0</v>
      </c>
      <c r="Q1976" s="104">
        <v>0</v>
      </c>
      <c r="R1976" s="464">
        <v>135985.47</v>
      </c>
      <c r="S1976" s="104">
        <v>0</v>
      </c>
      <c r="T1976" s="104">
        <v>0</v>
      </c>
      <c r="U1976" s="104">
        <v>0</v>
      </c>
      <c r="V1976" s="104">
        <v>0</v>
      </c>
      <c r="W1976" s="104">
        <v>0</v>
      </c>
      <c r="X1976" s="104">
        <v>0</v>
      </c>
      <c r="Y1976" s="104">
        <v>0</v>
      </c>
      <c r="Z1976" s="104">
        <v>0</v>
      </c>
      <c r="AA1976" s="459">
        <v>0</v>
      </c>
      <c r="AB1976" s="460"/>
      <c r="AC1976" s="461"/>
      <c r="AD1976" s="462"/>
      <c r="AE1976" s="461"/>
      <c r="AF1976" s="126"/>
      <c r="AG1976" s="126"/>
    </row>
    <row r="1977" spans="1:33" s="52" customFormat="1" x14ac:dyDescent="0.25">
      <c r="A1977" s="766"/>
      <c r="B1977" s="767"/>
      <c r="C1977" s="768"/>
      <c r="D1977" s="690"/>
      <c r="E1977" s="769"/>
      <c r="F1977" s="453" t="s">
        <v>310</v>
      </c>
      <c r="G1977" s="104">
        <v>0</v>
      </c>
      <c r="H1977" s="104">
        <v>0</v>
      </c>
      <c r="I1977" s="104">
        <v>0</v>
      </c>
      <c r="J1977" s="104">
        <v>0</v>
      </c>
      <c r="K1977" s="104">
        <v>0</v>
      </c>
      <c r="L1977" s="104">
        <v>0</v>
      </c>
      <c r="M1977" s="104">
        <v>0</v>
      </c>
      <c r="N1977" s="104">
        <v>0</v>
      </c>
      <c r="O1977" s="104">
        <v>0</v>
      </c>
      <c r="P1977" s="104">
        <v>0</v>
      </c>
      <c r="Q1977" s="104">
        <v>0</v>
      </c>
      <c r="R1977" s="104">
        <v>320000</v>
      </c>
      <c r="S1977" s="104">
        <v>0</v>
      </c>
      <c r="T1977" s="104">
        <v>0</v>
      </c>
      <c r="U1977" s="104">
        <v>0</v>
      </c>
      <c r="V1977" s="104">
        <v>80000</v>
      </c>
      <c r="W1977" s="104">
        <v>0</v>
      </c>
      <c r="X1977" s="104">
        <v>0</v>
      </c>
      <c r="Y1977" s="104">
        <v>0</v>
      </c>
      <c r="Z1977" s="104">
        <v>0</v>
      </c>
      <c r="AA1977" s="459">
        <v>0</v>
      </c>
      <c r="AB1977" s="460"/>
      <c r="AC1977" s="461"/>
      <c r="AD1977" s="462"/>
      <c r="AE1977" s="461"/>
      <c r="AF1977" s="126"/>
      <c r="AG1977" s="126"/>
    </row>
    <row r="1978" spans="1:33" s="52" customFormat="1" x14ac:dyDescent="0.25">
      <c r="A1978" s="766"/>
      <c r="B1978" s="767"/>
      <c r="C1978" s="768"/>
      <c r="D1978" s="690"/>
      <c r="E1978" s="769"/>
      <c r="F1978" s="453" t="s">
        <v>231</v>
      </c>
      <c r="G1978" s="104">
        <v>0</v>
      </c>
      <c r="H1978" s="104">
        <v>0</v>
      </c>
      <c r="I1978" s="104">
        <v>0</v>
      </c>
      <c r="J1978" s="104">
        <v>0</v>
      </c>
      <c r="K1978" s="104">
        <v>0</v>
      </c>
      <c r="L1978" s="104">
        <v>0</v>
      </c>
      <c r="M1978" s="104">
        <v>0</v>
      </c>
      <c r="N1978" s="104">
        <v>0</v>
      </c>
      <c r="O1978" s="104">
        <v>0</v>
      </c>
      <c r="P1978" s="104">
        <v>0</v>
      </c>
      <c r="Q1978" s="104">
        <v>100000</v>
      </c>
      <c r="R1978" s="104">
        <v>0</v>
      </c>
      <c r="S1978" s="104">
        <v>0</v>
      </c>
      <c r="T1978" s="104">
        <v>0</v>
      </c>
      <c r="U1978" s="104">
        <v>0</v>
      </c>
      <c r="V1978" s="104">
        <v>0</v>
      </c>
      <c r="W1978" s="104">
        <v>0</v>
      </c>
      <c r="X1978" s="104">
        <v>0</v>
      </c>
      <c r="Y1978" s="104">
        <v>0</v>
      </c>
      <c r="Z1978" s="104">
        <v>0</v>
      </c>
      <c r="AA1978" s="459">
        <v>0</v>
      </c>
      <c r="AB1978" s="460"/>
      <c r="AC1978" s="461"/>
      <c r="AD1978" s="462"/>
      <c r="AE1978" s="461"/>
      <c r="AF1978" s="126"/>
      <c r="AG1978" s="126"/>
    </row>
    <row r="1979" spans="1:33" s="52" customFormat="1" x14ac:dyDescent="0.25">
      <c r="A1979" s="766"/>
      <c r="B1979" s="767"/>
      <c r="C1979" s="768"/>
      <c r="D1979" s="690"/>
      <c r="E1979" s="769"/>
      <c r="F1979" s="453" t="s">
        <v>468</v>
      </c>
      <c r="G1979" s="104">
        <v>0</v>
      </c>
      <c r="H1979" s="104">
        <v>0</v>
      </c>
      <c r="I1979" s="104">
        <v>0</v>
      </c>
      <c r="J1979" s="104">
        <v>0</v>
      </c>
      <c r="K1979" s="104">
        <v>0</v>
      </c>
      <c r="L1979" s="104">
        <v>0</v>
      </c>
      <c r="M1979" s="104">
        <v>0</v>
      </c>
      <c r="N1979" s="104">
        <v>0</v>
      </c>
      <c r="O1979" s="104">
        <v>0</v>
      </c>
      <c r="P1979" s="104">
        <v>0</v>
      </c>
      <c r="Q1979" s="104">
        <v>100000</v>
      </c>
      <c r="R1979" s="104">
        <v>0</v>
      </c>
      <c r="S1979" s="104">
        <v>0</v>
      </c>
      <c r="T1979" s="104">
        <v>0</v>
      </c>
      <c r="U1979" s="104">
        <v>0</v>
      </c>
      <c r="V1979" s="104">
        <v>0</v>
      </c>
      <c r="W1979" s="104">
        <v>0</v>
      </c>
      <c r="X1979" s="104">
        <v>0</v>
      </c>
      <c r="Y1979" s="104">
        <v>0</v>
      </c>
      <c r="Z1979" s="104">
        <v>0</v>
      </c>
      <c r="AA1979" s="459">
        <v>0</v>
      </c>
      <c r="AB1979" s="460"/>
      <c r="AC1979" s="461"/>
      <c r="AD1979" s="462"/>
      <c r="AE1979" s="461"/>
      <c r="AF1979" s="126"/>
      <c r="AG1979" s="126"/>
    </row>
    <row r="1980" spans="1:33" s="52" customFormat="1" x14ac:dyDescent="0.25">
      <c r="A1980" s="766"/>
      <c r="B1980" s="767"/>
      <c r="C1980" s="768"/>
      <c r="D1980" s="690"/>
      <c r="E1980" s="769"/>
      <c r="F1980" s="453" t="s">
        <v>732</v>
      </c>
      <c r="G1980" s="104">
        <v>0</v>
      </c>
      <c r="H1980" s="104">
        <v>0</v>
      </c>
      <c r="I1980" s="454">
        <v>929119.24</v>
      </c>
      <c r="J1980" s="104">
        <v>0</v>
      </c>
      <c r="K1980" s="104">
        <v>0</v>
      </c>
      <c r="L1980" s="104">
        <v>0</v>
      </c>
      <c r="M1980" s="104">
        <v>0</v>
      </c>
      <c r="N1980" s="104">
        <v>0</v>
      </c>
      <c r="O1980" s="104">
        <v>0</v>
      </c>
      <c r="P1980" s="104">
        <v>0</v>
      </c>
      <c r="Q1980" s="104">
        <v>0</v>
      </c>
      <c r="R1980" s="90">
        <v>410550.24</v>
      </c>
      <c r="S1980" s="104">
        <v>0</v>
      </c>
      <c r="T1980" s="104">
        <v>0</v>
      </c>
      <c r="U1980" s="104">
        <v>0</v>
      </c>
      <c r="V1980" s="104">
        <v>0</v>
      </c>
      <c r="W1980" s="104">
        <v>0</v>
      </c>
      <c r="X1980" s="104">
        <v>0</v>
      </c>
      <c r="Y1980" s="104">
        <v>0</v>
      </c>
      <c r="Z1980" s="104">
        <v>0</v>
      </c>
      <c r="AA1980" s="458">
        <v>929119.24</v>
      </c>
      <c r="AB1980" s="465"/>
      <c r="AC1980" s="466">
        <v>11</v>
      </c>
      <c r="AD1980" s="458">
        <v>848112</v>
      </c>
      <c r="AE1980" s="461" t="s">
        <v>1653</v>
      </c>
      <c r="AF1980" s="126"/>
      <c r="AG1980" s="126"/>
    </row>
    <row r="1981" spans="1:33" s="52" customFormat="1" x14ac:dyDescent="0.25">
      <c r="A1981" s="766"/>
      <c r="B1981" s="767"/>
      <c r="C1981" s="768"/>
      <c r="D1981" s="690"/>
      <c r="E1981" s="769"/>
      <c r="F1981" s="453" t="s">
        <v>735</v>
      </c>
      <c r="G1981" s="104">
        <v>0</v>
      </c>
      <c r="H1981" s="104">
        <v>0</v>
      </c>
      <c r="I1981" s="454">
        <v>150000</v>
      </c>
      <c r="J1981" s="104">
        <v>0</v>
      </c>
      <c r="K1981" s="104">
        <v>0</v>
      </c>
      <c r="L1981" s="104">
        <v>0</v>
      </c>
      <c r="M1981" s="104">
        <v>0</v>
      </c>
      <c r="N1981" s="104">
        <v>0</v>
      </c>
      <c r="O1981" s="104">
        <v>0</v>
      </c>
      <c r="P1981" s="104">
        <v>0</v>
      </c>
      <c r="Q1981" s="104">
        <v>0</v>
      </c>
      <c r="R1981" s="104">
        <v>15000</v>
      </c>
      <c r="S1981" s="104">
        <v>0</v>
      </c>
      <c r="T1981" s="104">
        <v>0</v>
      </c>
      <c r="U1981" s="104">
        <v>0</v>
      </c>
      <c r="V1981" s="104">
        <v>0</v>
      </c>
      <c r="W1981" s="104">
        <v>0</v>
      </c>
      <c r="X1981" s="104">
        <v>0</v>
      </c>
      <c r="Y1981" s="104">
        <v>0</v>
      </c>
      <c r="Z1981" s="104">
        <v>0</v>
      </c>
      <c r="AA1981" s="458">
        <v>150000</v>
      </c>
      <c r="AB1981" s="465"/>
      <c r="AC1981" s="466">
        <v>2</v>
      </c>
      <c r="AD1981" s="458">
        <v>147900</v>
      </c>
      <c r="AE1981" s="461" t="s">
        <v>1654</v>
      </c>
      <c r="AF1981" s="126"/>
      <c r="AG1981" s="126"/>
    </row>
    <row r="1982" spans="1:33" s="52" customFormat="1" x14ac:dyDescent="0.25">
      <c r="A1982" s="766"/>
      <c r="B1982" s="767"/>
      <c r="C1982" s="768"/>
      <c r="D1982" s="690"/>
      <c r="E1982" s="769"/>
      <c r="F1982" s="453" t="s">
        <v>471</v>
      </c>
      <c r="G1982" s="104">
        <v>0</v>
      </c>
      <c r="H1982" s="104">
        <v>0</v>
      </c>
      <c r="I1982" s="454">
        <v>100000</v>
      </c>
      <c r="J1982" s="104">
        <v>0</v>
      </c>
      <c r="K1982" s="104">
        <v>0</v>
      </c>
      <c r="L1982" s="104">
        <v>0</v>
      </c>
      <c r="M1982" s="104">
        <v>0</v>
      </c>
      <c r="N1982" s="104">
        <v>0</v>
      </c>
      <c r="O1982" s="104">
        <v>0</v>
      </c>
      <c r="P1982" s="104">
        <v>0</v>
      </c>
      <c r="Q1982" s="104">
        <v>0</v>
      </c>
      <c r="R1982" s="104">
        <v>60000</v>
      </c>
      <c r="S1982" s="104">
        <v>0</v>
      </c>
      <c r="T1982" s="104">
        <v>0</v>
      </c>
      <c r="U1982" s="104">
        <v>0</v>
      </c>
      <c r="V1982" s="104">
        <v>60000</v>
      </c>
      <c r="W1982" s="104">
        <v>0</v>
      </c>
      <c r="X1982" s="104">
        <v>0</v>
      </c>
      <c r="Y1982" s="104">
        <v>0</v>
      </c>
      <c r="Z1982" s="104">
        <v>0</v>
      </c>
      <c r="AA1982" s="458">
        <v>100000</v>
      </c>
      <c r="AB1982" s="465"/>
      <c r="AC1982" s="466"/>
      <c r="AD1982" s="458"/>
      <c r="AE1982" s="461"/>
      <c r="AF1982" s="126"/>
      <c r="AG1982" s="126"/>
    </row>
    <row r="1983" spans="1:33" s="52" customFormat="1" x14ac:dyDescent="0.25">
      <c r="A1983" s="467"/>
      <c r="B1983" s="91" t="s">
        <v>16</v>
      </c>
      <c r="C1983" s="468"/>
      <c r="D1983" s="469"/>
      <c r="E1983" s="468"/>
      <c r="F1983" s="248"/>
      <c r="G1983" s="249"/>
      <c r="H1983" s="249"/>
      <c r="I1983" s="470">
        <v>1179119.24</v>
      </c>
      <c r="J1983" s="249"/>
      <c r="K1983" s="249"/>
      <c r="L1983" s="249"/>
      <c r="M1983" s="249"/>
      <c r="N1983" s="249"/>
      <c r="O1983" s="249"/>
      <c r="P1983" s="249"/>
      <c r="Q1983" s="249">
        <v>200000</v>
      </c>
      <c r="R1983" s="470">
        <v>941535.71</v>
      </c>
      <c r="S1983" s="470">
        <v>75000</v>
      </c>
      <c r="T1983" s="249"/>
      <c r="U1983" s="249"/>
      <c r="V1983" s="470">
        <v>153805.47999999998</v>
      </c>
      <c r="W1983" s="249"/>
      <c r="X1983" s="249"/>
      <c r="Y1983" s="249"/>
      <c r="Z1983" s="249"/>
      <c r="AA1983" s="471">
        <v>1179119.24</v>
      </c>
      <c r="AB1983" s="385">
        <v>0.47667417946170237</v>
      </c>
      <c r="AC1983" s="332"/>
      <c r="AD1983" s="378"/>
      <c r="AE1983" s="332"/>
      <c r="AF1983" s="126"/>
      <c r="AG1983" s="126"/>
    </row>
    <row r="1984" spans="1:33" s="52" customFormat="1" ht="15" customHeight="1" x14ac:dyDescent="0.25">
      <c r="A1984" s="513">
        <v>226</v>
      </c>
      <c r="B1984" s="757" t="s">
        <v>736</v>
      </c>
      <c r="C1984" s="760" t="s">
        <v>737</v>
      </c>
      <c r="D1984" s="522" t="s">
        <v>842</v>
      </c>
      <c r="E1984" s="763">
        <v>2813068.31</v>
      </c>
      <c r="F1984" s="186" t="s">
        <v>116</v>
      </c>
      <c r="G1984" s="472"/>
      <c r="H1984" s="279"/>
      <c r="I1984" s="279">
        <v>669338</v>
      </c>
      <c r="J1984" s="279"/>
      <c r="K1984" s="279"/>
      <c r="L1984" s="279"/>
      <c r="M1984" s="330">
        <v>115226</v>
      </c>
      <c r="N1984" s="330">
        <v>115226</v>
      </c>
      <c r="O1984" s="330"/>
      <c r="P1984" s="330">
        <v>17472</v>
      </c>
      <c r="Q1984" s="330"/>
      <c r="R1984" s="330"/>
      <c r="S1984" s="330"/>
      <c r="T1984" s="330"/>
      <c r="U1984" s="330"/>
      <c r="V1984" s="330"/>
      <c r="W1984" s="330"/>
      <c r="X1984" s="330">
        <v>49708</v>
      </c>
      <c r="Y1984" s="330"/>
      <c r="Z1984" s="330"/>
      <c r="AA1984" s="261">
        <v>669338</v>
      </c>
      <c r="AB1984" s="175"/>
      <c r="AC1984" s="136">
        <v>7</v>
      </c>
      <c r="AD1984" s="137">
        <v>654112</v>
      </c>
      <c r="AE1984" s="136" t="s">
        <v>1655</v>
      </c>
      <c r="AF1984" s="126"/>
      <c r="AG1984" s="126"/>
    </row>
    <row r="1985" spans="1:58" s="52" customFormat="1" x14ac:dyDescent="0.25">
      <c r="A1985" s="514"/>
      <c r="B1985" s="758"/>
      <c r="C1985" s="761"/>
      <c r="D1985" s="761"/>
      <c r="E1985" s="764"/>
      <c r="F1985" s="186" t="s">
        <v>171</v>
      </c>
      <c r="G1985" s="472"/>
      <c r="H1985" s="279"/>
      <c r="I1985" s="279">
        <v>297472</v>
      </c>
      <c r="J1985" s="279"/>
      <c r="K1985" s="279"/>
      <c r="L1985" s="279"/>
      <c r="M1985" s="330">
        <v>217472</v>
      </c>
      <c r="N1985" s="330">
        <v>217472</v>
      </c>
      <c r="O1985" s="330"/>
      <c r="P1985" s="330">
        <v>177472</v>
      </c>
      <c r="Q1985" s="330"/>
      <c r="R1985" s="330"/>
      <c r="S1985" s="330"/>
      <c r="T1985" s="330"/>
      <c r="U1985" s="330"/>
      <c r="V1985" s="330"/>
      <c r="W1985" s="330"/>
      <c r="X1985" s="330">
        <v>40000</v>
      </c>
      <c r="Y1985" s="330"/>
      <c r="Z1985" s="330"/>
      <c r="AA1985" s="261">
        <v>297472</v>
      </c>
      <c r="AB1985" s="175"/>
      <c r="AC1985" s="136">
        <v>6</v>
      </c>
      <c r="AD1985" s="137">
        <v>240000</v>
      </c>
      <c r="AE1985" s="136" t="s">
        <v>1656</v>
      </c>
      <c r="AF1985" s="126"/>
      <c r="AG1985" s="126"/>
    </row>
    <row r="1986" spans="1:58" s="52" customFormat="1" x14ac:dyDescent="0.25">
      <c r="A1986" s="514"/>
      <c r="B1986" s="758"/>
      <c r="C1986" s="761"/>
      <c r="D1986" s="761"/>
      <c r="E1986" s="764"/>
      <c r="F1986" s="186" t="s">
        <v>115</v>
      </c>
      <c r="G1986" s="472"/>
      <c r="H1986" s="279"/>
      <c r="I1986" s="279">
        <v>185931</v>
      </c>
      <c r="J1986" s="279"/>
      <c r="K1986" s="279"/>
      <c r="L1986" s="279"/>
      <c r="M1986" s="330">
        <v>135931</v>
      </c>
      <c r="N1986" s="330">
        <v>135931</v>
      </c>
      <c r="O1986" s="330"/>
      <c r="P1986" s="330">
        <v>135931</v>
      </c>
      <c r="Q1986" s="330"/>
      <c r="R1986" s="330"/>
      <c r="S1986" s="330"/>
      <c r="T1986" s="330"/>
      <c r="U1986" s="330"/>
      <c r="V1986" s="330"/>
      <c r="W1986" s="330"/>
      <c r="X1986" s="330">
        <v>48417</v>
      </c>
      <c r="Y1986" s="330"/>
      <c r="Z1986" s="330"/>
      <c r="AA1986" s="261">
        <v>185931</v>
      </c>
      <c r="AB1986" s="175"/>
      <c r="AC1986" s="136">
        <v>4</v>
      </c>
      <c r="AD1986" s="137">
        <v>185895</v>
      </c>
      <c r="AE1986" s="136" t="s">
        <v>1657</v>
      </c>
      <c r="AF1986" s="126"/>
      <c r="AG1986" s="126"/>
    </row>
    <row r="1987" spans="1:58" s="52" customFormat="1" x14ac:dyDescent="0.25">
      <c r="A1987" s="514"/>
      <c r="B1987" s="758"/>
      <c r="C1987" s="761"/>
      <c r="D1987" s="761"/>
      <c r="E1987" s="764"/>
      <c r="F1987" s="186" t="s">
        <v>117</v>
      </c>
      <c r="G1987" s="472"/>
      <c r="H1987" s="279"/>
      <c r="I1987" s="279">
        <v>1325630</v>
      </c>
      <c r="J1987" s="279"/>
      <c r="K1987" s="279"/>
      <c r="L1987" s="279"/>
      <c r="M1987" s="330">
        <v>536373</v>
      </c>
      <c r="N1987" s="330">
        <v>536373</v>
      </c>
      <c r="O1987" s="330"/>
      <c r="P1987" s="330">
        <v>237232</v>
      </c>
      <c r="Q1987" s="330"/>
      <c r="R1987" s="330"/>
      <c r="S1987" s="330"/>
      <c r="T1987" s="330"/>
      <c r="U1987" s="330"/>
      <c r="V1987" s="330"/>
      <c r="W1987" s="330"/>
      <c r="X1987" s="330">
        <v>29133</v>
      </c>
      <c r="Y1987" s="330"/>
      <c r="Z1987" s="330"/>
      <c r="AA1987" s="261">
        <v>1325630</v>
      </c>
      <c r="AB1987" s="175"/>
      <c r="AC1987" s="136">
        <v>15</v>
      </c>
      <c r="AD1987" s="137">
        <v>1296497</v>
      </c>
      <c r="AE1987" s="136" t="s">
        <v>1658</v>
      </c>
      <c r="AF1987" s="126"/>
      <c r="AG1987" s="126"/>
    </row>
    <row r="1988" spans="1:58" s="52" customFormat="1" x14ac:dyDescent="0.25">
      <c r="A1988" s="514"/>
      <c r="B1988" s="758"/>
      <c r="C1988" s="761"/>
      <c r="D1988" s="761"/>
      <c r="E1988" s="764"/>
      <c r="F1988" s="186" t="s">
        <v>131</v>
      </c>
      <c r="G1988" s="472"/>
      <c r="H1988" s="279"/>
      <c r="I1988" s="279"/>
      <c r="J1988" s="279"/>
      <c r="K1988" s="279"/>
      <c r="L1988" s="279"/>
      <c r="M1988" s="330">
        <v>247912</v>
      </c>
      <c r="N1988" s="330">
        <v>247912</v>
      </c>
      <c r="O1988" s="330"/>
      <c r="P1988" s="330"/>
      <c r="Q1988" s="330"/>
      <c r="R1988" s="330"/>
      <c r="S1988" s="330"/>
      <c r="T1988" s="330"/>
      <c r="U1988" s="330"/>
      <c r="V1988" s="330"/>
      <c r="W1988" s="330"/>
      <c r="X1988" s="330"/>
      <c r="Y1988" s="330"/>
      <c r="Z1988" s="330"/>
      <c r="AA1988" s="261">
        <v>247912</v>
      </c>
      <c r="AB1988" s="175"/>
      <c r="AC1988" s="136">
        <v>1</v>
      </c>
      <c r="AD1988" s="137">
        <v>100000</v>
      </c>
      <c r="AE1988" s="136" t="s">
        <v>1659</v>
      </c>
      <c r="AF1988" s="126"/>
      <c r="AG1988" s="126"/>
    </row>
    <row r="1989" spans="1:58" s="52" customFormat="1" x14ac:dyDescent="0.25">
      <c r="A1989" s="514"/>
      <c r="B1989" s="758"/>
      <c r="C1989" s="761"/>
      <c r="D1989" s="761"/>
      <c r="E1989" s="764"/>
      <c r="F1989" s="186" t="s">
        <v>118</v>
      </c>
      <c r="G1989" s="472"/>
      <c r="H1989" s="279"/>
      <c r="I1989" s="279"/>
      <c r="J1989" s="279"/>
      <c r="K1989" s="279"/>
      <c r="L1989" s="279"/>
      <c r="M1989" s="330">
        <v>12420</v>
      </c>
      <c r="N1989" s="330">
        <v>12420</v>
      </c>
      <c r="O1989" s="330"/>
      <c r="P1989" s="330"/>
      <c r="Q1989" s="330"/>
      <c r="R1989" s="330"/>
      <c r="S1989" s="330"/>
      <c r="T1989" s="330"/>
      <c r="U1989" s="330"/>
      <c r="V1989" s="330"/>
      <c r="W1989" s="330"/>
      <c r="X1989" s="330"/>
      <c r="Y1989" s="330"/>
      <c r="Z1989" s="330"/>
      <c r="AA1989" s="261">
        <v>12420</v>
      </c>
      <c r="AB1989" s="175"/>
      <c r="AC1989" s="136">
        <v>1</v>
      </c>
      <c r="AD1989" s="137">
        <v>9790</v>
      </c>
      <c r="AE1989" s="136"/>
      <c r="AF1989" s="126"/>
      <c r="AG1989" s="126"/>
    </row>
    <row r="1990" spans="1:58" s="52" customFormat="1" x14ac:dyDescent="0.25">
      <c r="A1990" s="515"/>
      <c r="B1990" s="759"/>
      <c r="C1990" s="762"/>
      <c r="D1990" s="762"/>
      <c r="E1990" s="765"/>
      <c r="F1990" s="186" t="s">
        <v>113</v>
      </c>
      <c r="G1990" s="472"/>
      <c r="H1990" s="279"/>
      <c r="I1990" s="279"/>
      <c r="J1990" s="279"/>
      <c r="K1990" s="279"/>
      <c r="L1990" s="279"/>
      <c r="M1990" s="330">
        <v>74365</v>
      </c>
      <c r="N1990" s="330"/>
      <c r="O1990" s="330"/>
      <c r="P1990" s="330">
        <v>74365</v>
      </c>
      <c r="Q1990" s="330"/>
      <c r="R1990" s="330"/>
      <c r="S1990" s="330"/>
      <c r="T1990" s="330"/>
      <c r="U1990" s="330"/>
      <c r="V1990" s="330"/>
      <c r="W1990" s="330"/>
      <c r="X1990" s="330">
        <v>60000</v>
      </c>
      <c r="Y1990" s="330"/>
      <c r="Z1990" s="330"/>
      <c r="AA1990" s="261">
        <v>74365</v>
      </c>
      <c r="AB1990" s="175"/>
      <c r="AC1990" s="136"/>
      <c r="AD1990" s="137"/>
      <c r="AE1990" s="136"/>
      <c r="AF1990" s="126"/>
      <c r="AG1990" s="126"/>
    </row>
    <row r="1991" spans="1:58" s="52" customFormat="1" x14ac:dyDescent="0.25">
      <c r="A1991" s="142"/>
      <c r="B1991" s="91" t="s">
        <v>16</v>
      </c>
      <c r="C1991" s="91"/>
      <c r="D1991" s="91"/>
      <c r="E1991" s="91"/>
      <c r="F1991" s="91"/>
      <c r="G1991" s="249"/>
      <c r="H1991" s="249"/>
      <c r="I1991" s="249"/>
      <c r="J1991" s="249"/>
      <c r="K1991" s="249"/>
      <c r="L1991" s="249"/>
      <c r="M1991" s="249"/>
      <c r="N1991" s="249"/>
      <c r="O1991" s="249"/>
      <c r="P1991" s="249"/>
      <c r="Q1991" s="249"/>
      <c r="R1991" s="249"/>
      <c r="S1991" s="249"/>
      <c r="T1991" s="249"/>
      <c r="U1991" s="249"/>
      <c r="V1991" s="249"/>
      <c r="W1991" s="249"/>
      <c r="X1991" s="249"/>
      <c r="Y1991" s="249"/>
      <c r="Z1991" s="249"/>
      <c r="AA1991" s="144">
        <v>2813068</v>
      </c>
      <c r="AB1991" s="473">
        <v>0.99999988980004539</v>
      </c>
      <c r="AC1991" s="136">
        <v>34</v>
      </c>
      <c r="AD1991" s="137">
        <v>2486294</v>
      </c>
      <c r="AE1991" s="136"/>
      <c r="AF1991" s="126"/>
      <c r="AG1991" s="126"/>
    </row>
    <row r="1992" spans="1:58" s="52" customFormat="1" ht="15" customHeight="1" x14ac:dyDescent="0.25">
      <c r="A1992" s="751">
        <v>227</v>
      </c>
      <c r="B1992" s="747" t="s">
        <v>738</v>
      </c>
      <c r="C1992" s="748" t="s">
        <v>737</v>
      </c>
      <c r="D1992" s="749" t="s">
        <v>843</v>
      </c>
      <c r="E1992" s="750">
        <v>1879185.31</v>
      </c>
      <c r="F1992" s="453" t="s">
        <v>278</v>
      </c>
      <c r="G1992" s="118"/>
      <c r="H1992" s="454"/>
      <c r="I1992" s="454">
        <v>679878</v>
      </c>
      <c r="J1992" s="455"/>
      <c r="K1992" s="455"/>
      <c r="L1992" s="455">
        <v>276051</v>
      </c>
      <c r="M1992" s="455"/>
      <c r="N1992" s="332"/>
      <c r="O1992" s="474"/>
      <c r="P1992" s="338"/>
      <c r="Q1992" s="474"/>
      <c r="R1992" s="474">
        <v>60194</v>
      </c>
      <c r="S1992" s="474"/>
      <c r="T1992" s="474"/>
      <c r="U1992" s="474"/>
      <c r="V1992" s="474"/>
      <c r="W1992" s="474"/>
      <c r="X1992" s="474"/>
      <c r="Y1992" s="474"/>
      <c r="Z1992" s="474"/>
      <c r="AA1992" s="474">
        <v>679878</v>
      </c>
      <c r="AB1992" s="475"/>
      <c r="AC1992" s="332">
        <v>10</v>
      </c>
      <c r="AD1992" s="338">
        <v>679874</v>
      </c>
      <c r="AE1992" s="476" t="s">
        <v>1645</v>
      </c>
      <c r="AF1992" s="338"/>
      <c r="AG1992" s="338"/>
      <c r="AH1992" s="55"/>
      <c r="AI1992" s="55"/>
      <c r="AJ1992" s="55"/>
      <c r="AK1992" s="55"/>
      <c r="AL1992" s="55"/>
      <c r="AM1992" s="55"/>
      <c r="AN1992" s="55"/>
      <c r="AO1992" s="55"/>
      <c r="AP1992" s="55"/>
      <c r="AQ1992" s="55"/>
      <c r="AR1992" s="55"/>
      <c r="AS1992" s="55"/>
      <c r="AT1992" s="55"/>
      <c r="AU1992" s="55"/>
      <c r="AV1992" s="55"/>
      <c r="AW1992" s="55"/>
      <c r="AX1992" s="55"/>
      <c r="AY1992" s="55"/>
      <c r="AZ1992" s="55"/>
      <c r="BA1992" s="55"/>
      <c r="BB1992" s="55"/>
      <c r="BC1992" s="55"/>
      <c r="BD1992" s="55"/>
      <c r="BE1992" s="55"/>
      <c r="BF1992" s="55"/>
    </row>
    <row r="1993" spans="1:58" s="52" customFormat="1" x14ac:dyDescent="0.25">
      <c r="A1993" s="752"/>
      <c r="B1993" s="747"/>
      <c r="C1993" s="748"/>
      <c r="D1993" s="749"/>
      <c r="E1993" s="750"/>
      <c r="F1993" s="453" t="s">
        <v>116</v>
      </c>
      <c r="G1993" s="118"/>
      <c r="H1993" s="454"/>
      <c r="I1993" s="454"/>
      <c r="J1993" s="454">
        <v>189482</v>
      </c>
      <c r="K1993" s="455"/>
      <c r="L1993" s="454">
        <v>159482</v>
      </c>
      <c r="M1993" s="455"/>
      <c r="N1993" s="332"/>
      <c r="O1993" s="474"/>
      <c r="P1993" s="474"/>
      <c r="Q1993" s="474"/>
      <c r="R1993" s="474"/>
      <c r="S1993" s="474"/>
      <c r="T1993" s="474"/>
      <c r="U1993" s="474">
        <v>48532</v>
      </c>
      <c r="V1993" s="474"/>
      <c r="W1993" s="474"/>
      <c r="X1993" s="474"/>
      <c r="Y1993" s="474"/>
      <c r="Z1993" s="474"/>
      <c r="AA1993" s="474">
        <v>189482</v>
      </c>
      <c r="AB1993" s="475"/>
      <c r="AC1993" s="332">
        <v>4</v>
      </c>
      <c r="AD1993" s="378">
        <v>110950</v>
      </c>
      <c r="AE1993" s="477" t="s">
        <v>1646</v>
      </c>
      <c r="AF1993" s="338"/>
      <c r="AG1993" s="338"/>
      <c r="AH1993" s="55"/>
      <c r="AI1993" s="55"/>
      <c r="AJ1993" s="55"/>
      <c r="AK1993" s="55"/>
      <c r="AL1993" s="55"/>
      <c r="AM1993" s="55"/>
      <c r="AN1993" s="55"/>
      <c r="AO1993" s="55"/>
      <c r="AP1993" s="55"/>
      <c r="AQ1993" s="55"/>
      <c r="AR1993" s="55"/>
      <c r="AS1993" s="55"/>
      <c r="AT1993" s="55"/>
      <c r="AU1993" s="55"/>
      <c r="AV1993" s="55"/>
      <c r="AW1993" s="55"/>
      <c r="AX1993" s="55"/>
      <c r="AY1993" s="55"/>
      <c r="AZ1993" s="55"/>
      <c r="BA1993" s="55"/>
      <c r="BB1993" s="55"/>
      <c r="BC1993" s="55"/>
      <c r="BD1993" s="55"/>
      <c r="BE1993" s="55"/>
      <c r="BF1993" s="55"/>
    </row>
    <row r="1994" spans="1:58" s="52" customFormat="1" x14ac:dyDescent="0.25">
      <c r="A1994" s="752"/>
      <c r="B1994" s="747"/>
      <c r="C1994" s="748"/>
      <c r="D1994" s="749"/>
      <c r="E1994" s="750"/>
      <c r="F1994" s="453" t="s">
        <v>118</v>
      </c>
      <c r="G1994" s="118"/>
      <c r="H1994" s="454"/>
      <c r="I1994" s="454"/>
      <c r="J1994" s="454"/>
      <c r="K1994" s="454"/>
      <c r="L1994" s="454">
        <v>15665</v>
      </c>
      <c r="M1994" s="455"/>
      <c r="N1994" s="332"/>
      <c r="O1994" s="474"/>
      <c r="P1994" s="474"/>
      <c r="Q1994" s="474"/>
      <c r="R1994" s="474">
        <v>15665</v>
      </c>
      <c r="S1994" s="474"/>
      <c r="T1994" s="474"/>
      <c r="U1994" s="474"/>
      <c r="V1994" s="474"/>
      <c r="W1994" s="474"/>
      <c r="X1994" s="474"/>
      <c r="Y1994" s="474"/>
      <c r="Z1994" s="474"/>
      <c r="AA1994" s="474">
        <v>15665</v>
      </c>
      <c r="AB1994" s="475"/>
      <c r="AC1994" s="332">
        <v>1</v>
      </c>
      <c r="AD1994" s="478" t="s">
        <v>1647</v>
      </c>
      <c r="AE1994" s="332" t="s">
        <v>1648</v>
      </c>
      <c r="AF1994" s="338"/>
      <c r="AG1994" s="338"/>
      <c r="AH1994" s="55"/>
      <c r="AI1994" s="55"/>
      <c r="AJ1994" s="55"/>
      <c r="AK1994" s="55"/>
      <c r="AL1994" s="55"/>
      <c r="AM1994" s="55"/>
      <c r="AN1994" s="55"/>
      <c r="AO1994" s="55"/>
      <c r="AP1994" s="55"/>
      <c r="AQ1994" s="55"/>
      <c r="AR1994" s="55"/>
      <c r="AS1994" s="55"/>
      <c r="AT1994" s="55"/>
      <c r="AU1994" s="55"/>
      <c r="AV1994" s="55"/>
      <c r="AW1994" s="55"/>
      <c r="AX1994" s="55"/>
      <c r="AY1994" s="55"/>
      <c r="AZ1994" s="55"/>
      <c r="BA1994" s="55"/>
      <c r="BB1994" s="55"/>
      <c r="BC1994" s="55"/>
      <c r="BD1994" s="55"/>
      <c r="BE1994" s="55"/>
      <c r="BF1994" s="55"/>
    </row>
    <row r="1995" spans="1:58" s="52" customFormat="1" x14ac:dyDescent="0.25">
      <c r="A1995" s="752"/>
      <c r="B1995" s="747"/>
      <c r="C1995" s="748"/>
      <c r="D1995" s="749"/>
      <c r="E1995" s="750"/>
      <c r="F1995" s="453" t="s">
        <v>171</v>
      </c>
      <c r="G1995" s="118"/>
      <c r="H1995" s="454"/>
      <c r="I1995" s="454"/>
      <c r="J1995" s="454"/>
      <c r="K1995" s="454"/>
      <c r="L1995" s="454">
        <v>120000</v>
      </c>
      <c r="M1995" s="454"/>
      <c r="N1995" s="332"/>
      <c r="O1995" s="474"/>
      <c r="P1995" s="474"/>
      <c r="Q1995" s="474"/>
      <c r="R1995" s="474"/>
      <c r="S1995" s="474"/>
      <c r="T1995" s="474"/>
      <c r="U1995" s="474">
        <v>90000</v>
      </c>
      <c r="V1995" s="474"/>
      <c r="W1995" s="474"/>
      <c r="X1995" s="474"/>
      <c r="Y1995" s="474"/>
      <c r="Z1995" s="474"/>
      <c r="AA1995" s="474">
        <v>120000</v>
      </c>
      <c r="AB1995" s="475"/>
      <c r="AC1995" s="332">
        <v>2</v>
      </c>
      <c r="AD1995" s="378">
        <v>30000</v>
      </c>
      <c r="AE1995" s="332" t="s">
        <v>1649</v>
      </c>
      <c r="AF1995" s="338"/>
      <c r="AG1995" s="338"/>
      <c r="AH1995" s="55"/>
      <c r="AI1995" s="55"/>
      <c r="AJ1995" s="55"/>
      <c r="AK1995" s="55"/>
      <c r="AL1995" s="55"/>
      <c r="AM1995" s="55"/>
      <c r="AN1995" s="55"/>
      <c r="AO1995" s="55"/>
      <c r="AP1995" s="55"/>
      <c r="AQ1995" s="55"/>
      <c r="AR1995" s="55"/>
      <c r="AS1995" s="55"/>
      <c r="AT1995" s="55"/>
      <c r="AU1995" s="55"/>
      <c r="AV1995" s="55"/>
      <c r="AW1995" s="55"/>
      <c r="AX1995" s="55"/>
      <c r="AY1995" s="55"/>
      <c r="AZ1995" s="55"/>
      <c r="BA1995" s="55"/>
      <c r="BB1995" s="55"/>
      <c r="BC1995" s="55"/>
      <c r="BD1995" s="55"/>
      <c r="BE1995" s="55"/>
      <c r="BF1995" s="55"/>
    </row>
    <row r="1996" spans="1:58" s="52" customFormat="1" x14ac:dyDescent="0.25">
      <c r="A1996" s="752"/>
      <c r="B1996" s="747"/>
      <c r="C1996" s="748"/>
      <c r="D1996" s="749"/>
      <c r="E1996" s="750"/>
      <c r="F1996" s="453" t="s">
        <v>113</v>
      </c>
      <c r="G1996" s="118"/>
      <c r="H1996" s="454"/>
      <c r="I1996" s="454"/>
      <c r="J1996" s="454"/>
      <c r="K1996" s="454"/>
      <c r="L1996" s="454">
        <v>160000</v>
      </c>
      <c r="M1996" s="454"/>
      <c r="N1996" s="332"/>
      <c r="O1996" s="474"/>
      <c r="P1996" s="474">
        <v>120000</v>
      </c>
      <c r="Q1996" s="474"/>
      <c r="R1996" s="474"/>
      <c r="S1996" s="474"/>
      <c r="T1996" s="474"/>
      <c r="U1996" s="474">
        <v>80000</v>
      </c>
      <c r="V1996" s="474"/>
      <c r="W1996" s="474"/>
      <c r="X1996" s="474"/>
      <c r="Y1996" s="474"/>
      <c r="Z1996" s="474"/>
      <c r="AA1996" s="474">
        <v>160000</v>
      </c>
      <c r="AB1996" s="475"/>
      <c r="AC1996" s="332">
        <v>4</v>
      </c>
      <c r="AD1996" s="378">
        <v>160000</v>
      </c>
      <c r="AE1996" s="477" t="s">
        <v>1650</v>
      </c>
      <c r="AF1996" s="338"/>
      <c r="AG1996" s="338"/>
      <c r="AH1996" s="55"/>
      <c r="AI1996" s="55"/>
      <c r="AJ1996" s="55"/>
      <c r="AK1996" s="55"/>
      <c r="AL1996" s="55"/>
      <c r="AM1996" s="55"/>
      <c r="AN1996" s="55"/>
      <c r="AO1996" s="55"/>
      <c r="AP1996" s="55"/>
      <c r="AQ1996" s="55"/>
      <c r="AR1996" s="55"/>
      <c r="AS1996" s="55"/>
      <c r="AT1996" s="55"/>
      <c r="AU1996" s="55"/>
      <c r="AV1996" s="55"/>
      <c r="AW1996" s="55"/>
      <c r="AX1996" s="55"/>
      <c r="AY1996" s="55"/>
      <c r="AZ1996" s="55"/>
      <c r="BA1996" s="55"/>
      <c r="BB1996" s="55"/>
      <c r="BC1996" s="55"/>
      <c r="BD1996" s="55"/>
      <c r="BE1996" s="55"/>
      <c r="BF1996" s="55"/>
    </row>
    <row r="1997" spans="1:58" s="52" customFormat="1" x14ac:dyDescent="0.25">
      <c r="A1997" s="752"/>
      <c r="B1997" s="747"/>
      <c r="C1997" s="748"/>
      <c r="D1997" s="749"/>
      <c r="E1997" s="750"/>
      <c r="F1997" s="453" t="s">
        <v>131</v>
      </c>
      <c r="G1997" s="118"/>
      <c r="H1997" s="454"/>
      <c r="I1997" s="454"/>
      <c r="J1997" s="454">
        <v>180000</v>
      </c>
      <c r="K1997" s="454"/>
      <c r="L1997" s="454">
        <v>120000</v>
      </c>
      <c r="M1997" s="454"/>
      <c r="N1997" s="332"/>
      <c r="O1997" s="474"/>
      <c r="P1997" s="338"/>
      <c r="Q1997" s="474">
        <v>30000</v>
      </c>
      <c r="R1997" s="474"/>
      <c r="S1997" s="474"/>
      <c r="T1997" s="474"/>
      <c r="U1997" s="474"/>
      <c r="V1997" s="474"/>
      <c r="W1997" s="474"/>
      <c r="X1997" s="474"/>
      <c r="Y1997" s="474"/>
      <c r="Z1997" s="474"/>
      <c r="AA1997" s="474">
        <v>180000</v>
      </c>
      <c r="AB1997" s="475"/>
      <c r="AC1997" s="332">
        <v>6</v>
      </c>
      <c r="AD1997" s="378">
        <v>180000</v>
      </c>
      <c r="AE1997" s="332" t="s">
        <v>1651</v>
      </c>
      <c r="AF1997" s="338"/>
      <c r="AG1997" s="338"/>
      <c r="AH1997" s="55"/>
      <c r="AI1997" s="55"/>
      <c r="AJ1997" s="55"/>
      <c r="AK1997" s="55"/>
      <c r="AL1997" s="55"/>
      <c r="AM1997" s="55"/>
      <c r="AN1997" s="55"/>
      <c r="AO1997" s="55"/>
      <c r="AP1997" s="55"/>
      <c r="AQ1997" s="55"/>
      <c r="AR1997" s="55"/>
      <c r="AS1997" s="55"/>
      <c r="AT1997" s="55"/>
      <c r="AU1997" s="55"/>
      <c r="AV1997" s="55"/>
      <c r="AW1997" s="55"/>
      <c r="AX1997" s="55"/>
      <c r="AY1997" s="55"/>
      <c r="AZ1997" s="55"/>
      <c r="BA1997" s="55"/>
      <c r="BB1997" s="55"/>
      <c r="BC1997" s="55"/>
      <c r="BD1997" s="55"/>
      <c r="BE1997" s="55"/>
      <c r="BF1997" s="55"/>
    </row>
    <row r="1998" spans="1:58" s="52" customFormat="1" x14ac:dyDescent="0.25">
      <c r="A1998" s="479"/>
      <c r="B1998" s="747"/>
      <c r="C1998" s="748"/>
      <c r="D1998" s="749"/>
      <c r="E1998" s="750"/>
      <c r="F1998" s="480" t="s">
        <v>115</v>
      </c>
      <c r="G1998" s="481"/>
      <c r="H1998" s="376"/>
      <c r="I1998" s="376"/>
      <c r="J1998" s="376"/>
      <c r="K1998" s="376"/>
      <c r="L1998" s="376"/>
      <c r="M1998" s="376"/>
      <c r="N1998" s="482"/>
      <c r="O1998" s="483"/>
      <c r="P1998" s="483"/>
      <c r="Q1998" s="483"/>
      <c r="R1998" s="483"/>
      <c r="S1998" s="483"/>
      <c r="T1998" s="483"/>
      <c r="U1998" s="483"/>
      <c r="V1998" s="483"/>
      <c r="W1998" s="483">
        <v>78323</v>
      </c>
      <c r="X1998" s="483"/>
      <c r="Y1998" s="483"/>
      <c r="Z1998" s="483"/>
      <c r="AA1998" s="483">
        <v>78323</v>
      </c>
      <c r="AB1998" s="484"/>
      <c r="AC1998" s="482"/>
      <c r="AD1998" s="485"/>
      <c r="AE1998" s="482"/>
      <c r="AF1998" s="338"/>
      <c r="AG1998" s="338"/>
      <c r="AH1998" s="55"/>
      <c r="AI1998" s="55"/>
      <c r="AJ1998" s="55"/>
      <c r="AK1998" s="55"/>
      <c r="AL1998" s="55"/>
      <c r="AM1998" s="55"/>
      <c r="AN1998" s="55"/>
      <c r="AO1998" s="55"/>
      <c r="AP1998" s="55"/>
      <c r="AQ1998" s="55"/>
      <c r="AR1998" s="55"/>
      <c r="AS1998" s="55"/>
      <c r="AT1998" s="55"/>
      <c r="AU1998" s="55"/>
      <c r="AV1998" s="55"/>
      <c r="AW1998" s="55"/>
      <c r="AX1998" s="55"/>
      <c r="AY1998" s="55"/>
      <c r="AZ1998" s="55"/>
      <c r="BA1998" s="55"/>
      <c r="BB1998" s="55"/>
      <c r="BC1998" s="55"/>
      <c r="BD1998" s="55"/>
      <c r="BE1998" s="55"/>
      <c r="BF1998" s="55"/>
    </row>
    <row r="1999" spans="1:58" s="52" customFormat="1" x14ac:dyDescent="0.25">
      <c r="A1999" s="479"/>
      <c r="B1999" s="747"/>
      <c r="C1999" s="748"/>
      <c r="D1999" s="749"/>
      <c r="E1999" s="750"/>
      <c r="F1999" s="480" t="s">
        <v>117</v>
      </c>
      <c r="G1999" s="481"/>
      <c r="H1999" s="376"/>
      <c r="I1999" s="376"/>
      <c r="J1999" s="376"/>
      <c r="K1999" s="376"/>
      <c r="L1999" s="376"/>
      <c r="M1999" s="376"/>
      <c r="N1999" s="482"/>
      <c r="O1999" s="483"/>
      <c r="P1999" s="483"/>
      <c r="Q1999" s="483"/>
      <c r="R1999" s="483"/>
      <c r="S1999" s="483"/>
      <c r="T1999" s="483"/>
      <c r="U1999" s="483"/>
      <c r="V1999" s="483">
        <v>60000</v>
      </c>
      <c r="W1999" s="483"/>
      <c r="X1999" s="483"/>
      <c r="Y1999" s="483"/>
      <c r="Z1999" s="483"/>
      <c r="AA1999" s="483">
        <v>60000</v>
      </c>
      <c r="AB1999" s="484"/>
      <c r="AC1999" s="482"/>
      <c r="AD1999" s="485"/>
      <c r="AE1999" s="482" t="s">
        <v>1652</v>
      </c>
      <c r="AF1999" s="338"/>
      <c r="AG1999" s="338"/>
      <c r="AH1999" s="55"/>
      <c r="AI1999" s="55"/>
      <c r="AJ1999" s="55"/>
      <c r="AK1999" s="55"/>
      <c r="AL1999" s="55"/>
      <c r="AM1999" s="55"/>
      <c r="AN1999" s="55"/>
      <c r="AO1999" s="55"/>
      <c r="AP1999" s="55"/>
      <c r="AQ1999" s="55"/>
      <c r="AR1999" s="55"/>
      <c r="AS1999" s="55"/>
      <c r="AT1999" s="55"/>
      <c r="AU1999" s="55"/>
      <c r="AV1999" s="55"/>
      <c r="AW1999" s="55"/>
      <c r="AX1999" s="55"/>
      <c r="AY1999" s="55"/>
      <c r="AZ1999" s="55"/>
      <c r="BA1999" s="55"/>
      <c r="BB1999" s="55"/>
      <c r="BC1999" s="55"/>
      <c r="BD1999" s="55"/>
      <c r="BE1999" s="55"/>
      <c r="BF1999" s="55"/>
    </row>
    <row r="2000" spans="1:58" s="52" customFormat="1" x14ac:dyDescent="0.25">
      <c r="A2000" s="479"/>
      <c r="B2000" s="747"/>
      <c r="C2000" s="748"/>
      <c r="D2000" s="749"/>
      <c r="E2000" s="750"/>
      <c r="F2000" s="480" t="s">
        <v>258</v>
      </c>
      <c r="G2000" s="481"/>
      <c r="H2000" s="376"/>
      <c r="I2000" s="376"/>
      <c r="J2000" s="376"/>
      <c r="K2000" s="376"/>
      <c r="L2000" s="376"/>
      <c r="M2000" s="376"/>
      <c r="N2000" s="482"/>
      <c r="O2000" s="483"/>
      <c r="P2000" s="483"/>
      <c r="Q2000" s="483"/>
      <c r="R2000" s="483"/>
      <c r="S2000" s="483"/>
      <c r="T2000" s="483"/>
      <c r="U2000" s="483"/>
      <c r="V2000" s="483"/>
      <c r="W2000" s="483"/>
      <c r="X2000" s="483">
        <v>20000</v>
      </c>
      <c r="Y2000" s="483"/>
      <c r="Z2000" s="483"/>
      <c r="AA2000" s="483">
        <v>20000</v>
      </c>
      <c r="AB2000" s="484"/>
      <c r="AC2000" s="482"/>
      <c r="AD2000" s="485"/>
      <c r="AE2000" s="482"/>
      <c r="AF2000" s="338"/>
      <c r="AG2000" s="338"/>
      <c r="AH2000" s="55"/>
      <c r="AI2000" s="55"/>
      <c r="AJ2000" s="55"/>
      <c r="AK2000" s="55"/>
      <c r="AL2000" s="55"/>
      <c r="AM2000" s="55"/>
      <c r="AN2000" s="55"/>
      <c r="AO2000" s="55"/>
      <c r="AP2000" s="55"/>
      <c r="AQ2000" s="55"/>
      <c r="AR2000" s="55"/>
      <c r="AS2000" s="55"/>
      <c r="AT2000" s="55"/>
      <c r="AU2000" s="55"/>
      <c r="AV2000" s="55"/>
      <c r="AW2000" s="55"/>
      <c r="AX2000" s="55"/>
      <c r="AY2000" s="55"/>
      <c r="AZ2000" s="55"/>
      <c r="BA2000" s="55"/>
      <c r="BB2000" s="55"/>
      <c r="BC2000" s="55"/>
      <c r="BD2000" s="55"/>
      <c r="BE2000" s="55"/>
      <c r="BF2000" s="55"/>
    </row>
    <row r="2001" spans="1:58" s="52" customFormat="1" x14ac:dyDescent="0.25">
      <c r="A2001" s="383"/>
      <c r="B2001" s="486" t="s">
        <v>16</v>
      </c>
      <c r="C2001" s="325"/>
      <c r="D2001" s="67"/>
      <c r="E2001" s="67"/>
      <c r="F2001" s="248"/>
      <c r="G2001" s="249"/>
      <c r="H2001" s="249"/>
      <c r="I2001" s="249"/>
      <c r="J2001" s="249"/>
      <c r="K2001" s="249"/>
      <c r="L2001" s="249"/>
      <c r="M2001" s="249"/>
      <c r="N2001" s="249"/>
      <c r="O2001" s="249"/>
      <c r="P2001" s="249"/>
      <c r="Q2001" s="249"/>
      <c r="R2001" s="249"/>
      <c r="S2001" s="249"/>
      <c r="T2001" s="249"/>
      <c r="U2001" s="249"/>
      <c r="V2001" s="249"/>
      <c r="W2001" s="249"/>
      <c r="X2001" s="249"/>
      <c r="Y2001" s="249"/>
      <c r="Z2001" s="249"/>
      <c r="AA2001" s="384">
        <v>1503348</v>
      </c>
      <c r="AB2001" s="385">
        <v>0.79999986802791678</v>
      </c>
      <c r="AC2001" s="332"/>
      <c r="AD2001" s="378"/>
      <c r="AE2001" s="332"/>
      <c r="AF2001" s="338"/>
      <c r="AG2001" s="338"/>
      <c r="AH2001" s="55"/>
      <c r="AI2001" s="55"/>
      <c r="AJ2001" s="55"/>
      <c r="AK2001" s="55"/>
      <c r="AL2001" s="55"/>
      <c r="AM2001" s="55"/>
      <c r="AN2001" s="55"/>
      <c r="AO2001" s="55"/>
      <c r="AP2001" s="55"/>
      <c r="AQ2001" s="55"/>
      <c r="AR2001" s="55"/>
      <c r="AS2001" s="55"/>
      <c r="AT2001" s="55"/>
      <c r="AU2001" s="55"/>
      <c r="AV2001" s="55"/>
      <c r="AW2001" s="55"/>
      <c r="AX2001" s="55"/>
      <c r="AY2001" s="55"/>
      <c r="AZ2001" s="55"/>
      <c r="BA2001" s="55"/>
      <c r="BB2001" s="55"/>
      <c r="BC2001" s="55"/>
      <c r="BD2001" s="55"/>
      <c r="BE2001" s="55"/>
      <c r="BF2001" s="55"/>
    </row>
    <row r="2002" spans="1:58" s="52" customFormat="1" ht="15" customHeight="1" x14ac:dyDescent="0.25">
      <c r="A2002" s="592">
        <v>228</v>
      </c>
      <c r="B2002" s="595" t="s">
        <v>739</v>
      </c>
      <c r="C2002" s="598" t="s">
        <v>740</v>
      </c>
      <c r="D2002" s="552" t="s">
        <v>846</v>
      </c>
      <c r="E2002" s="609">
        <v>2193371.31</v>
      </c>
      <c r="F2002" s="487" t="s">
        <v>741</v>
      </c>
      <c r="G2002" s="90">
        <v>17536</v>
      </c>
      <c r="H2002" s="488"/>
      <c r="I2002" s="488"/>
      <c r="J2002" s="488"/>
      <c r="K2002" s="488"/>
      <c r="L2002" s="488"/>
      <c r="M2002" s="488"/>
      <c r="N2002" s="68">
        <v>0</v>
      </c>
      <c r="O2002" s="68"/>
      <c r="P2002" s="68"/>
      <c r="Q2002" s="68"/>
      <c r="R2002" s="68"/>
      <c r="S2002" s="68"/>
      <c r="T2002" s="68"/>
      <c r="U2002" s="68"/>
      <c r="V2002" s="68"/>
      <c r="W2002" s="68"/>
      <c r="X2002" s="68"/>
      <c r="Y2002" s="68"/>
      <c r="Z2002" s="68"/>
      <c r="AA2002" s="56">
        <v>19637</v>
      </c>
      <c r="AB2002" s="60"/>
      <c r="AC2002" s="57">
        <v>1</v>
      </c>
      <c r="AD2002" s="58">
        <v>17520.18</v>
      </c>
      <c r="AE2002" s="489" t="s">
        <v>1663</v>
      </c>
      <c r="AF2002" s="490"/>
      <c r="AG2002" s="126"/>
    </row>
    <row r="2003" spans="1:58" s="52" customFormat="1" x14ac:dyDescent="0.25">
      <c r="A2003" s="593"/>
      <c r="B2003" s="596"/>
      <c r="C2003" s="599"/>
      <c r="D2003" s="550"/>
      <c r="E2003" s="610"/>
      <c r="F2003" s="487" t="s">
        <v>301</v>
      </c>
      <c r="G2003" s="488">
        <v>317080</v>
      </c>
      <c r="H2003" s="488"/>
      <c r="I2003" s="488"/>
      <c r="J2003" s="488"/>
      <c r="K2003" s="488"/>
      <c r="L2003" s="488"/>
      <c r="M2003" s="488">
        <v>237080</v>
      </c>
      <c r="N2003" s="491">
        <v>0</v>
      </c>
      <c r="O2003" s="68"/>
      <c r="P2003" s="68"/>
      <c r="Q2003" s="68"/>
      <c r="R2003" s="68"/>
      <c r="S2003" s="68"/>
      <c r="T2003" s="68"/>
      <c r="U2003" s="68"/>
      <c r="V2003" s="68"/>
      <c r="W2003" s="68"/>
      <c r="X2003" s="68"/>
      <c r="Y2003" s="68"/>
      <c r="Z2003" s="68"/>
      <c r="AA2003" s="56">
        <v>311485</v>
      </c>
      <c r="AB2003" s="60"/>
      <c r="AC2003" s="57">
        <v>4</v>
      </c>
      <c r="AD2003" s="58">
        <v>311485</v>
      </c>
      <c r="AE2003" s="59" t="s">
        <v>1515</v>
      </c>
      <c r="AF2003" s="492"/>
      <c r="AG2003" s="126"/>
    </row>
    <row r="2004" spans="1:58" s="52" customFormat="1" x14ac:dyDescent="0.25">
      <c r="A2004" s="593"/>
      <c r="B2004" s="596"/>
      <c r="C2004" s="599"/>
      <c r="D2004" s="550"/>
      <c r="E2004" s="610"/>
      <c r="F2004" s="493" t="s">
        <v>844</v>
      </c>
      <c r="G2004" s="488"/>
      <c r="H2004" s="488">
        <v>60000</v>
      </c>
      <c r="I2004" s="488"/>
      <c r="J2004" s="488"/>
      <c r="K2004" s="488"/>
      <c r="L2004" s="488"/>
      <c r="M2004" s="488"/>
      <c r="N2004" s="491">
        <v>0</v>
      </c>
      <c r="O2004" s="68"/>
      <c r="P2004" s="68">
        <v>60000</v>
      </c>
      <c r="Q2004" s="68"/>
      <c r="R2004" s="68"/>
      <c r="S2004" s="68"/>
      <c r="T2004" s="68"/>
      <c r="U2004" s="68"/>
      <c r="V2004" s="68"/>
      <c r="W2004" s="68"/>
      <c r="X2004" s="68">
        <v>30001</v>
      </c>
      <c r="Y2004" s="68"/>
      <c r="Z2004" s="68"/>
      <c r="AA2004" s="56">
        <v>60000</v>
      </c>
      <c r="AB2004" s="60"/>
      <c r="AC2004" s="57">
        <v>1</v>
      </c>
      <c r="AD2004" s="58">
        <v>29999</v>
      </c>
      <c r="AE2004" s="59" t="s">
        <v>1620</v>
      </c>
      <c r="AF2004" s="490"/>
      <c r="AG2004" s="126"/>
    </row>
    <row r="2005" spans="1:58" s="52" customFormat="1" x14ac:dyDescent="0.25">
      <c r="A2005" s="593"/>
      <c r="B2005" s="596"/>
      <c r="C2005" s="599"/>
      <c r="D2005" s="550"/>
      <c r="E2005" s="610"/>
      <c r="F2005" s="493" t="s">
        <v>845</v>
      </c>
      <c r="G2005" s="488"/>
      <c r="H2005" s="488">
        <v>170000</v>
      </c>
      <c r="I2005" s="488"/>
      <c r="J2005" s="488"/>
      <c r="K2005" s="488"/>
      <c r="L2005" s="488"/>
      <c r="M2005" s="488"/>
      <c r="N2005" s="68">
        <v>0</v>
      </c>
      <c r="O2005" s="68"/>
      <c r="P2005" s="68"/>
      <c r="Q2005" s="68"/>
      <c r="R2005" s="68"/>
      <c r="S2005" s="68"/>
      <c r="T2005" s="68"/>
      <c r="U2005" s="68"/>
      <c r="V2005" s="68"/>
      <c r="W2005" s="68"/>
      <c r="X2005" s="68"/>
      <c r="Y2005" s="68"/>
      <c r="Z2005" s="68"/>
      <c r="AA2005" s="56">
        <v>165000</v>
      </c>
      <c r="AB2005" s="60"/>
      <c r="AC2005" s="57">
        <v>6</v>
      </c>
      <c r="AD2005" s="58">
        <v>165000</v>
      </c>
      <c r="AE2005" s="59" t="s">
        <v>1621</v>
      </c>
      <c r="AF2005" s="61"/>
      <c r="AG2005" s="126"/>
    </row>
    <row r="2006" spans="1:58" s="52" customFormat="1" x14ac:dyDescent="0.25">
      <c r="A2006" s="593"/>
      <c r="B2006" s="596"/>
      <c r="C2006" s="599"/>
      <c r="D2006" s="550"/>
      <c r="E2006" s="610"/>
      <c r="F2006" s="493" t="s">
        <v>258</v>
      </c>
      <c r="G2006" s="488"/>
      <c r="H2006" s="488">
        <v>611392</v>
      </c>
      <c r="I2006" s="488"/>
      <c r="J2006" s="488"/>
      <c r="K2006" s="488"/>
      <c r="L2006" s="488"/>
      <c r="M2006" s="488"/>
      <c r="N2006" s="68">
        <v>0</v>
      </c>
      <c r="O2006" s="68"/>
      <c r="P2006" s="68">
        <v>252940</v>
      </c>
      <c r="Q2006" s="68"/>
      <c r="R2006" s="68"/>
      <c r="S2006" s="68"/>
      <c r="T2006" s="68"/>
      <c r="U2006" s="68"/>
      <c r="V2006" s="68"/>
      <c r="W2006" s="68"/>
      <c r="X2006" s="68"/>
      <c r="Y2006" s="68"/>
      <c r="Z2006" s="68"/>
      <c r="AA2006" s="56">
        <v>621987</v>
      </c>
      <c r="AB2006" s="60"/>
      <c r="AC2006" s="57">
        <v>12</v>
      </c>
      <c r="AD2006" s="58">
        <v>572256</v>
      </c>
      <c r="AE2006" s="59" t="s">
        <v>1622</v>
      </c>
      <c r="AF2006" s="61"/>
      <c r="AG2006" s="126"/>
    </row>
    <row r="2007" spans="1:58" s="52" customFormat="1" x14ac:dyDescent="0.25">
      <c r="A2007" s="593"/>
      <c r="B2007" s="596"/>
      <c r="C2007" s="599"/>
      <c r="D2007" s="550"/>
      <c r="E2007" s="610"/>
      <c r="F2007" s="493" t="s">
        <v>113</v>
      </c>
      <c r="G2007" s="488"/>
      <c r="H2007" s="488">
        <v>230000</v>
      </c>
      <c r="I2007" s="488"/>
      <c r="J2007" s="488"/>
      <c r="K2007" s="488"/>
      <c r="L2007" s="488"/>
      <c r="M2007" s="488"/>
      <c r="N2007" s="68">
        <v>0</v>
      </c>
      <c r="O2007" s="68"/>
      <c r="P2007" s="68"/>
      <c r="Q2007" s="68">
        <v>95000</v>
      </c>
      <c r="R2007" s="68"/>
      <c r="S2007" s="68"/>
      <c r="T2007" s="68"/>
      <c r="U2007" s="68"/>
      <c r="V2007" s="68"/>
      <c r="W2007" s="68"/>
      <c r="X2007" s="68"/>
      <c r="Y2007" s="68"/>
      <c r="Z2007" s="68"/>
      <c r="AA2007" s="56">
        <v>240000</v>
      </c>
      <c r="AB2007" s="60"/>
      <c r="AC2007" s="62">
        <v>7</v>
      </c>
      <c r="AD2007" s="63">
        <v>205000</v>
      </c>
      <c r="AE2007" s="59" t="s">
        <v>1663</v>
      </c>
      <c r="AF2007" s="490"/>
      <c r="AG2007" s="126"/>
    </row>
    <row r="2008" spans="1:58" s="52" customFormat="1" x14ac:dyDescent="0.25">
      <c r="A2008" s="593"/>
      <c r="B2008" s="596"/>
      <c r="C2008" s="599"/>
      <c r="D2008" s="550"/>
      <c r="E2008" s="610"/>
      <c r="F2008" s="493" t="s">
        <v>131</v>
      </c>
      <c r="G2008" s="488"/>
      <c r="H2008" s="488">
        <v>92676</v>
      </c>
      <c r="I2008" s="488"/>
      <c r="J2008" s="488"/>
      <c r="K2008" s="488"/>
      <c r="L2008" s="488"/>
      <c r="M2008" s="488"/>
      <c r="N2008" s="68">
        <v>0</v>
      </c>
      <c r="O2008" s="68"/>
      <c r="P2008" s="68"/>
      <c r="Q2008" s="68"/>
      <c r="R2008" s="68">
        <v>92676</v>
      </c>
      <c r="S2008" s="68"/>
      <c r="T2008" s="68"/>
      <c r="U2008" s="68"/>
      <c r="V2008" s="68"/>
      <c r="W2008" s="68"/>
      <c r="X2008" s="68">
        <v>96429</v>
      </c>
      <c r="Y2008" s="68"/>
      <c r="Z2008" s="68"/>
      <c r="AA2008" s="56">
        <v>96429</v>
      </c>
      <c r="AB2008" s="60"/>
      <c r="AC2008" s="57">
        <v>0</v>
      </c>
      <c r="AD2008" s="58">
        <v>0</v>
      </c>
      <c r="AE2008" s="59" t="s">
        <v>1663</v>
      </c>
      <c r="AF2008" s="490"/>
      <c r="AG2008" s="126"/>
    </row>
    <row r="2009" spans="1:58" s="52" customFormat="1" x14ac:dyDescent="0.25">
      <c r="A2009" s="593"/>
      <c r="B2009" s="596"/>
      <c r="C2009" s="599"/>
      <c r="D2009" s="550"/>
      <c r="E2009" s="610"/>
      <c r="F2009" s="493" t="s">
        <v>358</v>
      </c>
      <c r="G2009" s="488"/>
      <c r="H2009" s="488">
        <v>35000</v>
      </c>
      <c r="I2009" s="488"/>
      <c r="J2009" s="488"/>
      <c r="K2009" s="488"/>
      <c r="L2009" s="488"/>
      <c r="M2009" s="488"/>
      <c r="N2009" s="68">
        <v>0</v>
      </c>
      <c r="O2009" s="68"/>
      <c r="P2009" s="68">
        <v>35000</v>
      </c>
      <c r="Q2009" s="68"/>
      <c r="R2009" s="68"/>
      <c r="S2009" s="68"/>
      <c r="T2009" s="68"/>
      <c r="U2009" s="68"/>
      <c r="V2009" s="68"/>
      <c r="W2009" s="68"/>
      <c r="X2009" s="68"/>
      <c r="Y2009" s="68"/>
      <c r="Z2009" s="68"/>
      <c r="AA2009" s="56">
        <v>32763</v>
      </c>
      <c r="AB2009" s="60"/>
      <c r="AC2009" s="57">
        <v>1</v>
      </c>
      <c r="AD2009" s="58">
        <v>32763</v>
      </c>
      <c r="AE2009" s="59" t="s">
        <v>1664</v>
      </c>
      <c r="AF2009" s="490"/>
      <c r="AG2009" s="126"/>
    </row>
    <row r="2010" spans="1:58" s="52" customFormat="1" x14ac:dyDescent="0.25">
      <c r="A2010" s="593"/>
      <c r="B2010" s="596"/>
      <c r="C2010" s="599"/>
      <c r="D2010" s="550"/>
      <c r="E2010" s="610"/>
      <c r="F2010" s="493" t="s">
        <v>278</v>
      </c>
      <c r="G2010" s="488"/>
      <c r="H2010" s="488"/>
      <c r="I2010" s="488"/>
      <c r="J2010" s="488"/>
      <c r="K2010" s="488">
        <v>120000</v>
      </c>
      <c r="L2010" s="488"/>
      <c r="M2010" s="488"/>
      <c r="N2010" s="68">
        <v>0</v>
      </c>
      <c r="O2010" s="68"/>
      <c r="P2010" s="68"/>
      <c r="Q2010" s="68"/>
      <c r="R2010" s="68"/>
      <c r="S2010" s="68"/>
      <c r="T2010" s="68"/>
      <c r="U2010" s="68"/>
      <c r="V2010" s="68"/>
      <c r="W2010" s="68"/>
      <c r="X2010" s="68"/>
      <c r="Y2010" s="68"/>
      <c r="Z2010" s="68"/>
      <c r="AA2010" s="56">
        <v>106383</v>
      </c>
      <c r="AB2010" s="60"/>
      <c r="AC2010" s="62">
        <v>1</v>
      </c>
      <c r="AD2010" s="63">
        <v>106383</v>
      </c>
      <c r="AE2010" s="59" t="s">
        <v>1664</v>
      </c>
      <c r="AF2010" s="490"/>
      <c r="AG2010" s="126"/>
    </row>
    <row r="2011" spans="1:58" s="52" customFormat="1" x14ac:dyDescent="0.25">
      <c r="A2011" s="593"/>
      <c r="B2011" s="596"/>
      <c r="C2011" s="599"/>
      <c r="D2011" s="550"/>
      <c r="E2011" s="610"/>
      <c r="F2011" s="493" t="s">
        <v>355</v>
      </c>
      <c r="G2011" s="488"/>
      <c r="H2011" s="488"/>
      <c r="I2011" s="488"/>
      <c r="J2011" s="488"/>
      <c r="K2011" s="488">
        <v>60000</v>
      </c>
      <c r="L2011" s="488"/>
      <c r="M2011" s="488"/>
      <c r="N2011" s="68">
        <v>0</v>
      </c>
      <c r="O2011" s="68"/>
      <c r="P2011" s="68"/>
      <c r="Q2011" s="68">
        <v>60000</v>
      </c>
      <c r="R2011" s="68"/>
      <c r="S2011" s="68"/>
      <c r="T2011" s="68"/>
      <c r="U2011" s="68">
        <v>60000</v>
      </c>
      <c r="V2011" s="68"/>
      <c r="W2011" s="68"/>
      <c r="X2011" s="68"/>
      <c r="Y2011" s="68"/>
      <c r="Z2011" s="68"/>
      <c r="AA2011" s="56">
        <v>60000</v>
      </c>
      <c r="AB2011" s="60"/>
      <c r="AC2011" s="57">
        <v>0</v>
      </c>
      <c r="AD2011" s="58">
        <v>0</v>
      </c>
      <c r="AE2011" s="59" t="s">
        <v>1652</v>
      </c>
      <c r="AF2011" s="490"/>
      <c r="AG2011" s="126"/>
    </row>
    <row r="2012" spans="1:58" s="52" customFormat="1" x14ac:dyDescent="0.25">
      <c r="A2012" s="593"/>
      <c r="B2012" s="596"/>
      <c r="C2012" s="599"/>
      <c r="D2012" s="550"/>
      <c r="E2012" s="610"/>
      <c r="F2012" s="493" t="s">
        <v>115</v>
      </c>
      <c r="G2012" s="488"/>
      <c r="H2012" s="488"/>
      <c r="I2012" s="488"/>
      <c r="J2012" s="488"/>
      <c r="K2012" s="488">
        <v>15000</v>
      </c>
      <c r="L2012" s="488"/>
      <c r="M2012" s="488"/>
      <c r="N2012" s="68">
        <v>0</v>
      </c>
      <c r="O2012" s="68"/>
      <c r="P2012" s="68"/>
      <c r="Q2012" s="68"/>
      <c r="R2012" s="68"/>
      <c r="S2012" s="68"/>
      <c r="T2012" s="68">
        <v>15000</v>
      </c>
      <c r="U2012" s="68"/>
      <c r="V2012" s="68"/>
      <c r="W2012" s="68"/>
      <c r="X2012" s="68"/>
      <c r="Y2012" s="68"/>
      <c r="Z2012" s="68"/>
      <c r="AA2012" s="56">
        <v>15000</v>
      </c>
      <c r="AB2012" s="60"/>
      <c r="AC2012" s="57">
        <v>0</v>
      </c>
      <c r="AD2012" s="58">
        <v>0</v>
      </c>
      <c r="AE2012" s="59" t="s">
        <v>1623</v>
      </c>
      <c r="AF2012" s="490"/>
      <c r="AG2012" s="126"/>
    </row>
    <row r="2013" spans="1:58" s="52" customFormat="1" x14ac:dyDescent="0.25">
      <c r="A2013" s="594"/>
      <c r="B2013" s="597"/>
      <c r="C2013" s="600"/>
      <c r="D2013" s="551"/>
      <c r="E2013" s="611"/>
      <c r="F2013" s="493" t="s">
        <v>171</v>
      </c>
      <c r="G2013" s="488"/>
      <c r="H2013" s="488"/>
      <c r="I2013" s="488"/>
      <c r="J2013" s="488"/>
      <c r="K2013" s="488">
        <v>30000</v>
      </c>
      <c r="L2013" s="488"/>
      <c r="M2013" s="488"/>
      <c r="N2013" s="68">
        <v>0</v>
      </c>
      <c r="O2013" s="68"/>
      <c r="P2013" s="68"/>
      <c r="Q2013" s="68"/>
      <c r="R2013" s="68"/>
      <c r="S2013" s="68">
        <v>30000</v>
      </c>
      <c r="T2013" s="68"/>
      <c r="U2013" s="68"/>
      <c r="V2013" s="68"/>
      <c r="W2013" s="68"/>
      <c r="X2013" s="68"/>
      <c r="Y2013" s="68"/>
      <c r="Z2013" s="68"/>
      <c r="AA2013" s="56">
        <v>30000</v>
      </c>
      <c r="AB2013" s="60"/>
      <c r="AC2013" s="57">
        <v>0</v>
      </c>
      <c r="AD2013" s="58">
        <v>0</v>
      </c>
      <c r="AE2013" s="59" t="s">
        <v>1623</v>
      </c>
      <c r="AF2013" s="490"/>
      <c r="AG2013" s="126"/>
    </row>
    <row r="2014" spans="1:58" s="52" customFormat="1" x14ac:dyDescent="0.25">
      <c r="A2014" s="494"/>
      <c r="B2014" s="325" t="s">
        <v>16</v>
      </c>
      <c r="C2014" s="326"/>
      <c r="D2014" s="67"/>
      <c r="E2014" s="67"/>
      <c r="F2014" s="248"/>
      <c r="G2014" s="495"/>
      <c r="H2014" s="495"/>
      <c r="I2014" s="495"/>
      <c r="J2014" s="495"/>
      <c r="K2014" s="495"/>
      <c r="L2014" s="495"/>
      <c r="M2014" s="495"/>
      <c r="N2014" s="495">
        <v>0</v>
      </c>
      <c r="O2014" s="495">
        <v>0</v>
      </c>
      <c r="P2014" s="495">
        <v>347940</v>
      </c>
      <c r="Q2014" s="495">
        <v>155000</v>
      </c>
      <c r="R2014" s="495">
        <v>92676</v>
      </c>
      <c r="S2014" s="495">
        <v>30000</v>
      </c>
      <c r="T2014" s="495">
        <v>15000</v>
      </c>
      <c r="U2014" s="495">
        <v>60000</v>
      </c>
      <c r="V2014" s="495">
        <v>0</v>
      </c>
      <c r="W2014" s="495">
        <v>0</v>
      </c>
      <c r="X2014" s="495">
        <v>126430</v>
      </c>
      <c r="Y2014" s="495">
        <v>0</v>
      </c>
      <c r="Z2014" s="495">
        <v>0</v>
      </c>
      <c r="AA2014" s="495">
        <v>1758684</v>
      </c>
      <c r="AB2014" s="496">
        <v>0.80181772779730576</v>
      </c>
      <c r="AC2014" s="57"/>
      <c r="AD2014" s="497">
        <v>1440406.18</v>
      </c>
      <c r="AE2014" s="57"/>
      <c r="AF2014" s="126"/>
      <c r="AG2014" s="126"/>
    </row>
    <row r="2015" spans="1:58" s="52" customFormat="1" x14ac:dyDescent="0.25">
      <c r="A2015" s="513">
        <v>229</v>
      </c>
      <c r="B2015" s="510" t="s">
        <v>742</v>
      </c>
      <c r="C2015" s="139"/>
      <c r="D2015" s="522" t="s">
        <v>889</v>
      </c>
      <c r="E2015" s="519">
        <v>1586191.31</v>
      </c>
      <c r="F2015" s="132" t="s">
        <v>54</v>
      </c>
      <c r="G2015" s="79"/>
      <c r="H2015" s="79"/>
      <c r="I2015" s="79">
        <v>60878</v>
      </c>
      <c r="J2015" s="79"/>
      <c r="K2015" s="79"/>
      <c r="L2015" s="79"/>
      <c r="M2015" s="79"/>
      <c r="N2015" s="79"/>
      <c r="O2015" s="79"/>
      <c r="P2015" s="79"/>
      <c r="Q2015" s="79"/>
      <c r="R2015" s="79">
        <v>60878</v>
      </c>
      <c r="S2015" s="79"/>
      <c r="T2015" s="79"/>
      <c r="U2015" s="79"/>
      <c r="V2015" s="79"/>
      <c r="W2015" s="79"/>
      <c r="X2015" s="79"/>
      <c r="Y2015" s="79"/>
      <c r="Z2015" s="79"/>
      <c r="AA2015" s="261">
        <v>60878</v>
      </c>
      <c r="AB2015" s="175"/>
      <c r="AC2015" s="136"/>
      <c r="AD2015" s="137"/>
      <c r="AE2015" s="136" t="s">
        <v>1301</v>
      </c>
      <c r="AF2015" s="126"/>
      <c r="AG2015" s="126"/>
    </row>
    <row r="2016" spans="1:58" s="52" customFormat="1" x14ac:dyDescent="0.25">
      <c r="A2016" s="514"/>
      <c r="B2016" s="511"/>
      <c r="C2016" s="108"/>
      <c r="D2016" s="577"/>
      <c r="E2016" s="520"/>
      <c r="F2016" s="132" t="s">
        <v>76</v>
      </c>
      <c r="G2016" s="79"/>
      <c r="H2016" s="79"/>
      <c r="I2016" s="79">
        <v>608582</v>
      </c>
      <c r="J2016" s="79"/>
      <c r="K2016" s="79"/>
      <c r="L2016" s="79"/>
      <c r="M2016" s="79"/>
      <c r="N2016" s="79"/>
      <c r="O2016" s="79"/>
      <c r="P2016" s="79"/>
      <c r="Q2016" s="79"/>
      <c r="R2016" s="79">
        <v>198898</v>
      </c>
      <c r="S2016" s="79"/>
      <c r="T2016" s="79"/>
      <c r="U2016" s="79"/>
      <c r="V2016" s="79"/>
      <c r="W2016" s="79"/>
      <c r="X2016" s="79"/>
      <c r="Y2016" s="79"/>
      <c r="Z2016" s="79"/>
      <c r="AA2016" s="261">
        <v>608582</v>
      </c>
      <c r="AB2016" s="175"/>
      <c r="AC2016" s="136">
        <v>9</v>
      </c>
      <c r="AD2016" s="137">
        <v>409684</v>
      </c>
      <c r="AE2016" s="136" t="s">
        <v>1302</v>
      </c>
      <c r="AF2016" s="126"/>
      <c r="AG2016" s="126"/>
    </row>
    <row r="2017" spans="1:33" s="52" customFormat="1" x14ac:dyDescent="0.25">
      <c r="A2017" s="514"/>
      <c r="B2017" s="511"/>
      <c r="C2017" s="108"/>
      <c r="D2017" s="577"/>
      <c r="E2017" s="520"/>
      <c r="F2017" s="132" t="s">
        <v>46</v>
      </c>
      <c r="G2017" s="79"/>
      <c r="H2017" s="79"/>
      <c r="I2017" s="79"/>
      <c r="J2017" s="79"/>
      <c r="K2017" s="79"/>
      <c r="L2017" s="79"/>
      <c r="M2017" s="79"/>
      <c r="N2017" s="79"/>
      <c r="O2017" s="79"/>
      <c r="P2017" s="79"/>
      <c r="Q2017" s="79"/>
      <c r="R2017" s="79">
        <v>121702</v>
      </c>
      <c r="S2017" s="79"/>
      <c r="T2017" s="79"/>
      <c r="U2017" s="79"/>
      <c r="V2017" s="79"/>
      <c r="W2017" s="79"/>
      <c r="X2017" s="79"/>
      <c r="Y2017" s="79"/>
      <c r="Z2017" s="79"/>
      <c r="AA2017" s="261">
        <v>121702</v>
      </c>
      <c r="AB2017" s="175"/>
      <c r="AC2017" s="136"/>
      <c r="AD2017" s="137"/>
      <c r="AE2017" s="136"/>
      <c r="AF2017" s="126"/>
      <c r="AG2017" s="126"/>
    </row>
    <row r="2018" spans="1:33" s="52" customFormat="1" x14ac:dyDescent="0.25">
      <c r="A2018" s="514"/>
      <c r="B2018" s="511"/>
      <c r="C2018" s="108" t="s">
        <v>743</v>
      </c>
      <c r="D2018" s="577"/>
      <c r="E2018" s="520"/>
      <c r="F2018" s="132" t="s">
        <v>51</v>
      </c>
      <c r="G2018" s="79"/>
      <c r="H2018" s="79"/>
      <c r="I2018" s="79"/>
      <c r="J2018" s="79"/>
      <c r="K2018" s="79"/>
      <c r="L2018" s="79"/>
      <c r="M2018" s="79"/>
      <c r="N2018" s="79"/>
      <c r="O2018" s="79">
        <v>140782</v>
      </c>
      <c r="P2018" s="79"/>
      <c r="Q2018" s="79"/>
      <c r="R2018" s="79"/>
      <c r="S2018" s="79"/>
      <c r="T2018" s="79"/>
      <c r="U2018" s="79"/>
      <c r="V2018" s="79"/>
      <c r="W2018" s="79"/>
      <c r="X2018" s="79"/>
      <c r="Y2018" s="79"/>
      <c r="Z2018" s="79"/>
      <c r="AA2018" s="261">
        <v>140782</v>
      </c>
      <c r="AB2018" s="175"/>
      <c r="AC2018" s="136"/>
      <c r="AD2018" s="137"/>
      <c r="AE2018" s="136" t="s">
        <v>1303</v>
      </c>
      <c r="AF2018" s="126"/>
      <c r="AG2018" s="126"/>
    </row>
    <row r="2019" spans="1:33" s="52" customFormat="1" x14ac:dyDescent="0.25">
      <c r="A2019" s="514"/>
      <c r="B2019" s="511"/>
      <c r="C2019" s="108"/>
      <c r="D2019" s="577"/>
      <c r="E2019" s="520"/>
      <c r="F2019" s="132" t="s">
        <v>82</v>
      </c>
      <c r="G2019" s="79"/>
      <c r="H2019" s="79"/>
      <c r="I2019" s="79"/>
      <c r="J2019" s="79"/>
      <c r="K2019" s="79"/>
      <c r="L2019" s="79"/>
      <c r="M2019" s="79"/>
      <c r="N2019" s="79"/>
      <c r="O2019" s="79">
        <v>91280</v>
      </c>
      <c r="P2019" s="79"/>
      <c r="Q2019" s="79"/>
      <c r="R2019" s="79"/>
      <c r="S2019" s="79"/>
      <c r="T2019" s="79"/>
      <c r="U2019" s="79"/>
      <c r="V2019" s="79"/>
      <c r="W2019" s="79"/>
      <c r="X2019" s="79"/>
      <c r="Y2019" s="79"/>
      <c r="Z2019" s="79"/>
      <c r="AA2019" s="261">
        <v>91280</v>
      </c>
      <c r="AB2019" s="175"/>
      <c r="AC2019" s="136"/>
      <c r="AD2019" s="137"/>
      <c r="AE2019" s="136"/>
      <c r="AF2019" s="126"/>
      <c r="AG2019" s="126"/>
    </row>
    <row r="2020" spans="1:33" s="52" customFormat="1" x14ac:dyDescent="0.25">
      <c r="A2020" s="514"/>
      <c r="B2020" s="511"/>
      <c r="C2020" s="108"/>
      <c r="D2020" s="577"/>
      <c r="E2020" s="520"/>
      <c r="F2020" s="132" t="s">
        <v>48</v>
      </c>
      <c r="G2020" s="79"/>
      <c r="H2020" s="79"/>
      <c r="I2020" s="79"/>
      <c r="J2020" s="79"/>
      <c r="K2020" s="79"/>
      <c r="L2020" s="79"/>
      <c r="M2020" s="79"/>
      <c r="N2020" s="79"/>
      <c r="O2020" s="79"/>
      <c r="P2020" s="79"/>
      <c r="Q2020" s="79"/>
      <c r="R2020" s="79">
        <v>289091</v>
      </c>
      <c r="S2020" s="79"/>
      <c r="T2020" s="79"/>
      <c r="U2020" s="79"/>
      <c r="V2020" s="79"/>
      <c r="W2020" s="79"/>
      <c r="X2020" s="79"/>
      <c r="Y2020" s="79"/>
      <c r="Z2020" s="79"/>
      <c r="AA2020" s="261">
        <v>289091</v>
      </c>
      <c r="AB2020" s="175"/>
      <c r="AC2020" s="136"/>
      <c r="AD2020" s="137"/>
      <c r="AE2020" s="136"/>
      <c r="AF2020" s="126"/>
      <c r="AG2020" s="126"/>
    </row>
    <row r="2021" spans="1:33" s="52" customFormat="1" x14ac:dyDescent="0.25">
      <c r="A2021" s="514"/>
      <c r="B2021" s="511"/>
      <c r="C2021" s="108"/>
      <c r="D2021" s="577"/>
      <c r="E2021" s="520"/>
      <c r="F2021" s="132" t="s">
        <v>35</v>
      </c>
      <c r="G2021" s="79"/>
      <c r="H2021" s="79"/>
      <c r="I2021" s="79"/>
      <c r="J2021" s="79"/>
      <c r="K2021" s="79"/>
      <c r="L2021" s="79"/>
      <c r="M2021" s="79"/>
      <c r="N2021" s="79"/>
      <c r="O2021" s="79"/>
      <c r="P2021" s="79"/>
      <c r="Q2021" s="79"/>
      <c r="R2021" s="79">
        <v>228218</v>
      </c>
      <c r="S2021" s="79"/>
      <c r="T2021" s="79"/>
      <c r="U2021" s="79"/>
      <c r="V2021" s="79"/>
      <c r="W2021" s="79"/>
      <c r="X2021" s="79"/>
      <c r="Y2021" s="79"/>
      <c r="Z2021" s="79"/>
      <c r="AA2021" s="261">
        <v>228218</v>
      </c>
      <c r="AB2021" s="175"/>
      <c r="AC2021" s="136"/>
      <c r="AD2021" s="137"/>
      <c r="AE2021" s="136"/>
      <c r="AF2021" s="126"/>
      <c r="AG2021" s="126"/>
    </row>
    <row r="2022" spans="1:33" s="52" customFormat="1" x14ac:dyDescent="0.25">
      <c r="A2022" s="515"/>
      <c r="B2022" s="512"/>
      <c r="C2022" s="109"/>
      <c r="D2022" s="578"/>
      <c r="E2022" s="521"/>
      <c r="F2022" s="132" t="s">
        <v>53</v>
      </c>
      <c r="G2022" s="79"/>
      <c r="H2022" s="79"/>
      <c r="I2022" s="79"/>
      <c r="J2022" s="79"/>
      <c r="K2022" s="79"/>
      <c r="L2022" s="79"/>
      <c r="M2022" s="79"/>
      <c r="N2022" s="79"/>
      <c r="O2022" s="79"/>
      <c r="P2022" s="79"/>
      <c r="Q2022" s="79"/>
      <c r="R2022" s="79">
        <v>45658</v>
      </c>
      <c r="S2022" s="79"/>
      <c r="T2022" s="79"/>
      <c r="U2022" s="79"/>
      <c r="V2022" s="79"/>
      <c r="W2022" s="79"/>
      <c r="X2022" s="79"/>
      <c r="Y2022" s="79"/>
      <c r="Z2022" s="79"/>
      <c r="AA2022" s="261">
        <v>45658</v>
      </c>
      <c r="AB2022" s="175"/>
      <c r="AC2022" s="136"/>
      <c r="AD2022" s="137"/>
      <c r="AE2022" s="136"/>
      <c r="AF2022" s="126"/>
      <c r="AG2022" s="126"/>
    </row>
    <row r="2023" spans="1:33" s="52" customFormat="1" x14ac:dyDescent="0.25">
      <c r="A2023" s="181"/>
      <c r="B2023" s="182" t="s">
        <v>16</v>
      </c>
      <c r="C2023" s="183"/>
      <c r="D2023" s="82"/>
      <c r="E2023" s="82"/>
      <c r="F2023" s="184"/>
      <c r="G2023" s="143"/>
      <c r="H2023" s="143"/>
      <c r="I2023" s="143"/>
      <c r="J2023" s="143"/>
      <c r="K2023" s="143"/>
      <c r="L2023" s="143"/>
      <c r="M2023" s="143"/>
      <c r="N2023" s="143"/>
      <c r="O2023" s="143"/>
      <c r="P2023" s="143"/>
      <c r="Q2023" s="143"/>
      <c r="R2023" s="143"/>
      <c r="S2023" s="143"/>
      <c r="T2023" s="143"/>
      <c r="U2023" s="143"/>
      <c r="V2023" s="143"/>
      <c r="W2023" s="143"/>
      <c r="X2023" s="143"/>
      <c r="Y2023" s="143"/>
      <c r="Z2023" s="143"/>
      <c r="AA2023" s="144">
        <f>SUM(AA2015:AA2022)</f>
        <v>1586191</v>
      </c>
      <c r="AB2023" s="145">
        <f>AA2023/E2015</f>
        <v>0.99999980456329696</v>
      </c>
      <c r="AC2023" s="136"/>
      <c r="AD2023" s="137"/>
      <c r="AE2023" s="136"/>
      <c r="AF2023" s="126"/>
      <c r="AG2023" s="126"/>
    </row>
    <row r="2024" spans="1:33" s="52" customFormat="1" x14ac:dyDescent="0.25">
      <c r="A2024" s="513">
        <v>230</v>
      </c>
      <c r="B2024" s="510" t="s">
        <v>744</v>
      </c>
      <c r="C2024" s="516" t="s">
        <v>745</v>
      </c>
      <c r="D2024" s="522" t="s">
        <v>892</v>
      </c>
      <c r="E2024" s="519">
        <v>2244619.9800000004</v>
      </c>
      <c r="F2024" s="132" t="s">
        <v>118</v>
      </c>
      <c r="G2024" s="79"/>
      <c r="H2024" s="79"/>
      <c r="I2024" s="79"/>
      <c r="J2024" s="79"/>
      <c r="K2024" s="79"/>
      <c r="L2024" s="79"/>
      <c r="M2024" s="79"/>
      <c r="N2024" s="79"/>
      <c r="O2024" s="79"/>
      <c r="P2024" s="79">
        <v>1000000</v>
      </c>
      <c r="Q2024" s="79"/>
      <c r="R2024" s="79"/>
      <c r="S2024" s="79"/>
      <c r="T2024" s="79"/>
      <c r="U2024" s="79"/>
      <c r="V2024" s="79"/>
      <c r="W2024" s="79"/>
      <c r="X2024" s="79"/>
      <c r="Y2024" s="79"/>
      <c r="Z2024" s="79"/>
      <c r="AA2024" s="261">
        <v>1000000</v>
      </c>
      <c r="AB2024" s="175"/>
      <c r="AC2024" s="136"/>
      <c r="AD2024" s="137"/>
      <c r="AE2024" s="136" t="s">
        <v>1098</v>
      </c>
      <c r="AF2024" s="126"/>
      <c r="AG2024" s="126"/>
    </row>
    <row r="2025" spans="1:33" s="52" customFormat="1" x14ac:dyDescent="0.25">
      <c r="A2025" s="514"/>
      <c r="B2025" s="511"/>
      <c r="C2025" s="517"/>
      <c r="D2025" s="577"/>
      <c r="E2025" s="520"/>
      <c r="F2025" s="132" t="s">
        <v>116</v>
      </c>
      <c r="G2025" s="79"/>
      <c r="H2025" s="79"/>
      <c r="I2025" s="79"/>
      <c r="J2025" s="79"/>
      <c r="K2025" s="79"/>
      <c r="L2025" s="79"/>
      <c r="M2025" s="79"/>
      <c r="N2025" s="79"/>
      <c r="O2025" s="79"/>
      <c r="P2025" s="79"/>
      <c r="Q2025" s="79"/>
      <c r="R2025" s="79"/>
      <c r="S2025" s="79"/>
      <c r="T2025" s="79">
        <v>481692.99</v>
      </c>
      <c r="U2025" s="79"/>
      <c r="V2025" s="79"/>
      <c r="W2025" s="79"/>
      <c r="X2025" s="79"/>
      <c r="Y2025" s="79"/>
      <c r="Z2025" s="79"/>
      <c r="AA2025" s="261">
        <v>481692.99</v>
      </c>
      <c r="AB2025" s="175"/>
      <c r="AC2025" s="136"/>
      <c r="AD2025" s="137"/>
      <c r="AE2025" s="136"/>
      <c r="AF2025" s="126"/>
      <c r="AG2025" s="126"/>
    </row>
    <row r="2026" spans="1:33" s="52" customFormat="1" x14ac:dyDescent="0.25">
      <c r="A2026" s="514"/>
      <c r="B2026" s="511"/>
      <c r="C2026" s="517"/>
      <c r="D2026" s="577"/>
      <c r="E2026" s="520"/>
      <c r="F2026" s="132" t="s">
        <v>171</v>
      </c>
      <c r="G2026" s="79"/>
      <c r="H2026" s="79"/>
      <c r="I2026" s="79"/>
      <c r="J2026" s="79"/>
      <c r="K2026" s="79"/>
      <c r="L2026" s="79"/>
      <c r="M2026" s="79">
        <v>65926.990000000005</v>
      </c>
      <c r="N2026" s="79">
        <v>65926.990000000005</v>
      </c>
      <c r="O2026" s="79"/>
      <c r="P2026" s="79"/>
      <c r="Q2026" s="79"/>
      <c r="R2026" s="79"/>
      <c r="S2026" s="79"/>
      <c r="T2026" s="79"/>
      <c r="U2026" s="79"/>
      <c r="V2026" s="79"/>
      <c r="W2026" s="79"/>
      <c r="X2026" s="79"/>
      <c r="Y2026" s="79"/>
      <c r="Z2026" s="79"/>
      <c r="AA2026" s="261">
        <v>65926.990000000005</v>
      </c>
      <c r="AB2026" s="175"/>
      <c r="AC2026" s="136"/>
      <c r="AD2026" s="137"/>
      <c r="AE2026" s="136"/>
      <c r="AF2026" s="126"/>
      <c r="AG2026" s="126"/>
    </row>
    <row r="2027" spans="1:33" s="52" customFormat="1" x14ac:dyDescent="0.25">
      <c r="A2027" s="514"/>
      <c r="B2027" s="511"/>
      <c r="C2027" s="517"/>
      <c r="D2027" s="577"/>
      <c r="E2027" s="520"/>
      <c r="F2027" s="132" t="s">
        <v>113</v>
      </c>
      <c r="G2027" s="79"/>
      <c r="H2027" s="79"/>
      <c r="I2027" s="79"/>
      <c r="J2027" s="79"/>
      <c r="K2027" s="79"/>
      <c r="L2027" s="79"/>
      <c r="M2027" s="79"/>
      <c r="N2027" s="79">
        <v>430000</v>
      </c>
      <c r="O2027" s="79"/>
      <c r="P2027" s="79"/>
      <c r="Q2027" s="79"/>
      <c r="R2027" s="79"/>
      <c r="S2027" s="79"/>
      <c r="T2027" s="79"/>
      <c r="U2027" s="79"/>
      <c r="V2027" s="79"/>
      <c r="W2027" s="79"/>
      <c r="X2027" s="79"/>
      <c r="Y2027" s="79"/>
      <c r="Z2027" s="79"/>
      <c r="AA2027" s="261">
        <v>430000</v>
      </c>
      <c r="AB2027" s="175"/>
      <c r="AC2027" s="136"/>
      <c r="AD2027" s="137"/>
      <c r="AE2027" s="136"/>
      <c r="AF2027" s="126"/>
      <c r="AG2027" s="126"/>
    </row>
    <row r="2028" spans="1:33" s="52" customFormat="1" x14ac:dyDescent="0.25">
      <c r="A2028" s="514"/>
      <c r="B2028" s="511"/>
      <c r="C2028" s="517"/>
      <c r="D2028" s="577"/>
      <c r="E2028" s="520"/>
      <c r="F2028" s="132" t="s">
        <v>115</v>
      </c>
      <c r="G2028" s="79"/>
      <c r="H2028" s="79"/>
      <c r="I2028" s="79"/>
      <c r="J2028" s="79"/>
      <c r="K2028" s="79"/>
      <c r="L2028" s="79"/>
      <c r="M2028" s="79"/>
      <c r="N2028" s="79"/>
      <c r="O2028" s="79"/>
      <c r="P2028" s="79"/>
      <c r="Q2028" s="79"/>
      <c r="R2028" s="79"/>
      <c r="S2028" s="79"/>
      <c r="T2028" s="79"/>
      <c r="U2028" s="79"/>
      <c r="V2028" s="79"/>
      <c r="W2028" s="79"/>
      <c r="X2028" s="79">
        <v>2000</v>
      </c>
      <c r="Y2028" s="79"/>
      <c r="Z2028" s="79"/>
      <c r="AA2028" s="261">
        <v>2000</v>
      </c>
      <c r="AB2028" s="175"/>
      <c r="AC2028" s="136"/>
      <c r="AD2028" s="137"/>
      <c r="AE2028" s="136"/>
      <c r="AF2028" s="126"/>
      <c r="AG2028" s="126"/>
    </row>
    <row r="2029" spans="1:33" s="52" customFormat="1" x14ac:dyDescent="0.25">
      <c r="A2029" s="177"/>
      <c r="B2029" s="105"/>
      <c r="C2029" s="80"/>
      <c r="D2029" s="284"/>
      <c r="E2029" s="33"/>
      <c r="F2029" s="135" t="s">
        <v>131</v>
      </c>
      <c r="G2029" s="79"/>
      <c r="H2029" s="79"/>
      <c r="I2029" s="79"/>
      <c r="J2029" s="79"/>
      <c r="K2029" s="79"/>
      <c r="L2029" s="79"/>
      <c r="M2029" s="79"/>
      <c r="N2029" s="79"/>
      <c r="O2029" s="79"/>
      <c r="P2029" s="79"/>
      <c r="Q2029" s="79"/>
      <c r="R2029" s="79"/>
      <c r="S2029" s="79"/>
      <c r="T2029" s="79"/>
      <c r="U2029" s="79"/>
      <c r="V2029" s="79"/>
      <c r="W2029" s="79"/>
      <c r="X2029" s="79">
        <v>165000</v>
      </c>
      <c r="Y2029" s="79"/>
      <c r="Z2029" s="79"/>
      <c r="AA2029" s="261">
        <v>165000</v>
      </c>
      <c r="AB2029" s="175"/>
      <c r="AC2029" s="136"/>
      <c r="AD2029" s="137"/>
      <c r="AE2029" s="136"/>
      <c r="AF2029" s="126"/>
      <c r="AG2029" s="126"/>
    </row>
    <row r="2030" spans="1:33" s="52" customFormat="1" x14ac:dyDescent="0.25">
      <c r="A2030" s="181"/>
      <c r="B2030" s="182" t="s">
        <v>16</v>
      </c>
      <c r="C2030" s="183"/>
      <c r="D2030" s="82"/>
      <c r="E2030" s="82"/>
      <c r="F2030" s="184"/>
      <c r="G2030" s="143"/>
      <c r="H2030" s="143"/>
      <c r="I2030" s="143"/>
      <c r="J2030" s="143"/>
      <c r="K2030" s="143"/>
      <c r="L2030" s="143"/>
      <c r="M2030" s="143"/>
      <c r="N2030" s="143"/>
      <c r="O2030" s="143"/>
      <c r="P2030" s="143"/>
      <c r="Q2030" s="143"/>
      <c r="R2030" s="143"/>
      <c r="S2030" s="143"/>
      <c r="T2030" s="143"/>
      <c r="U2030" s="143"/>
      <c r="V2030" s="143"/>
      <c r="W2030" s="143"/>
      <c r="X2030" s="143"/>
      <c r="Y2030" s="143"/>
      <c r="Z2030" s="143"/>
      <c r="AA2030" s="144">
        <f>SUM(AA2024:AA2029)</f>
        <v>2144619.98</v>
      </c>
      <c r="AB2030" s="145">
        <f>AA2030/E2024</f>
        <v>0.95544902883738902</v>
      </c>
      <c r="AC2030" s="136"/>
      <c r="AD2030" s="137"/>
      <c r="AE2030" s="136"/>
      <c r="AF2030" s="126"/>
      <c r="AG2030" s="126"/>
    </row>
    <row r="2031" spans="1:33" s="52" customFormat="1" x14ac:dyDescent="0.25">
      <c r="A2031" s="513">
        <v>231</v>
      </c>
      <c r="B2031" s="510" t="s">
        <v>746</v>
      </c>
      <c r="C2031" s="516" t="s">
        <v>743</v>
      </c>
      <c r="D2031" s="522" t="s">
        <v>890</v>
      </c>
      <c r="E2031" s="519">
        <v>2015925.31</v>
      </c>
      <c r="F2031" s="132" t="s">
        <v>145</v>
      </c>
      <c r="G2031" s="79"/>
      <c r="H2031" s="79"/>
      <c r="I2031" s="79"/>
      <c r="J2031" s="79"/>
      <c r="K2031" s="79">
        <v>1045029</v>
      </c>
      <c r="L2031" s="79"/>
      <c r="M2031" s="79"/>
      <c r="N2031" s="79"/>
      <c r="O2031" s="79"/>
      <c r="P2031" s="79"/>
      <c r="Q2031" s="79"/>
      <c r="R2031" s="79"/>
      <c r="S2031" s="79"/>
      <c r="T2031" s="79"/>
      <c r="U2031" s="79"/>
      <c r="V2031" s="79"/>
      <c r="W2031" s="79"/>
      <c r="X2031" s="79"/>
      <c r="Y2031" s="79"/>
      <c r="Z2031" s="79"/>
      <c r="AA2031" s="261">
        <v>1045029</v>
      </c>
      <c r="AB2031" s="175"/>
      <c r="AC2031" s="136">
        <v>18</v>
      </c>
      <c r="AD2031" s="137">
        <v>1038502</v>
      </c>
      <c r="AE2031" s="136" t="s">
        <v>1420</v>
      </c>
      <c r="AF2031" s="126"/>
      <c r="AG2031" s="126"/>
    </row>
    <row r="2032" spans="1:33" s="52" customFormat="1" x14ac:dyDescent="0.25">
      <c r="A2032" s="514"/>
      <c r="B2032" s="511"/>
      <c r="C2032" s="517"/>
      <c r="D2032" s="577"/>
      <c r="E2032" s="520"/>
      <c r="F2032" s="132" t="s">
        <v>122</v>
      </c>
      <c r="G2032" s="79"/>
      <c r="H2032" s="79"/>
      <c r="I2032" s="79"/>
      <c r="J2032" s="79"/>
      <c r="K2032" s="79"/>
      <c r="L2032" s="79"/>
      <c r="M2032" s="79"/>
      <c r="N2032" s="79"/>
      <c r="O2032" s="79"/>
      <c r="P2032" s="79"/>
      <c r="Q2032" s="79">
        <v>200000</v>
      </c>
      <c r="R2032" s="79"/>
      <c r="S2032" s="79"/>
      <c r="T2032" s="79"/>
      <c r="U2032" s="79"/>
      <c r="V2032" s="79"/>
      <c r="W2032" s="79"/>
      <c r="X2032" s="79"/>
      <c r="Y2032" s="79"/>
      <c r="Z2032" s="79"/>
      <c r="AA2032" s="261">
        <v>200000</v>
      </c>
      <c r="AB2032" s="175"/>
      <c r="AC2032" s="136"/>
      <c r="AD2032" s="137"/>
      <c r="AE2032" s="136"/>
      <c r="AF2032" s="126"/>
      <c r="AG2032" s="126"/>
    </row>
    <row r="2033" spans="1:33" s="52" customFormat="1" x14ac:dyDescent="0.25">
      <c r="A2033" s="514"/>
      <c r="B2033" s="511"/>
      <c r="C2033" s="517"/>
      <c r="D2033" s="577"/>
      <c r="E2033" s="520"/>
      <c r="F2033" s="132" t="s">
        <v>46</v>
      </c>
      <c r="G2033" s="79"/>
      <c r="H2033" s="79"/>
      <c r="I2033" s="79"/>
      <c r="J2033" s="79"/>
      <c r="K2033" s="79"/>
      <c r="L2033" s="79"/>
      <c r="M2033" s="79"/>
      <c r="N2033" s="79"/>
      <c r="O2033" s="79"/>
      <c r="P2033" s="79"/>
      <c r="Q2033" s="79"/>
      <c r="R2033" s="79">
        <v>575073</v>
      </c>
      <c r="S2033" s="79"/>
      <c r="T2033" s="79"/>
      <c r="U2033" s="79"/>
      <c r="V2033" s="79"/>
      <c r="W2033" s="79"/>
      <c r="X2033" s="79"/>
      <c r="Y2033" s="79"/>
      <c r="Z2033" s="79"/>
      <c r="AA2033" s="261">
        <v>575073</v>
      </c>
      <c r="AB2033" s="175"/>
      <c r="AC2033" s="136"/>
      <c r="AD2033" s="137"/>
      <c r="AE2033" s="136"/>
      <c r="AF2033" s="126"/>
      <c r="AG2033" s="126"/>
    </row>
    <row r="2034" spans="1:33" s="52" customFormat="1" x14ac:dyDescent="0.25">
      <c r="A2034" s="514"/>
      <c r="B2034" s="511"/>
      <c r="C2034" s="517"/>
      <c r="D2034" s="577"/>
      <c r="E2034" s="520"/>
      <c r="F2034" s="132" t="s">
        <v>32</v>
      </c>
      <c r="G2034" s="79"/>
      <c r="H2034" s="79"/>
      <c r="I2034" s="79"/>
      <c r="J2034" s="79"/>
      <c r="K2034" s="79"/>
      <c r="L2034" s="79"/>
      <c r="M2034" s="79"/>
      <c r="N2034" s="79"/>
      <c r="O2034" s="79"/>
      <c r="P2034" s="79"/>
      <c r="Q2034" s="79"/>
      <c r="R2034" s="79">
        <v>100000</v>
      </c>
      <c r="S2034" s="79"/>
      <c r="T2034" s="79"/>
      <c r="U2034" s="79"/>
      <c r="V2034" s="79"/>
      <c r="W2034" s="79"/>
      <c r="X2034" s="79"/>
      <c r="Y2034" s="79"/>
      <c r="Z2034" s="79"/>
      <c r="AA2034" s="261">
        <v>100000</v>
      </c>
      <c r="AB2034" s="175"/>
      <c r="AC2034" s="136"/>
      <c r="AD2034" s="137"/>
      <c r="AE2034" s="136"/>
      <c r="AF2034" s="126"/>
      <c r="AG2034" s="126"/>
    </row>
    <row r="2035" spans="1:33" s="52" customFormat="1" x14ac:dyDescent="0.25">
      <c r="A2035" s="515"/>
      <c r="B2035" s="512"/>
      <c r="C2035" s="518"/>
      <c r="D2035" s="578"/>
      <c r="E2035" s="521"/>
      <c r="F2035" s="132" t="s">
        <v>218</v>
      </c>
      <c r="G2035" s="79"/>
      <c r="H2035" s="79"/>
      <c r="I2035" s="79"/>
      <c r="J2035" s="79"/>
      <c r="K2035" s="79"/>
      <c r="L2035" s="79"/>
      <c r="M2035" s="79"/>
      <c r="N2035" s="79"/>
      <c r="O2035" s="79"/>
      <c r="P2035" s="79"/>
      <c r="Q2035" s="79"/>
      <c r="R2035" s="79"/>
      <c r="S2035" s="79">
        <v>95823</v>
      </c>
      <c r="T2035" s="79"/>
      <c r="U2035" s="79"/>
      <c r="V2035" s="79"/>
      <c r="W2035" s="79"/>
      <c r="X2035" s="79"/>
      <c r="Y2035" s="79"/>
      <c r="Z2035" s="79"/>
      <c r="AA2035" s="261">
        <v>95823</v>
      </c>
      <c r="AB2035" s="175"/>
      <c r="AC2035" s="136"/>
      <c r="AD2035" s="137"/>
      <c r="AE2035" s="136"/>
      <c r="AF2035" s="126"/>
      <c r="AG2035" s="126"/>
    </row>
    <row r="2036" spans="1:33" s="52" customFormat="1" x14ac:dyDescent="0.25">
      <c r="A2036" s="181"/>
      <c r="B2036" s="182" t="s">
        <v>16</v>
      </c>
      <c r="C2036" s="183"/>
      <c r="D2036" s="82"/>
      <c r="E2036" s="82"/>
      <c r="F2036" s="184"/>
      <c r="G2036" s="143"/>
      <c r="H2036" s="143"/>
      <c r="I2036" s="143"/>
      <c r="J2036" s="143"/>
      <c r="K2036" s="143"/>
      <c r="L2036" s="143"/>
      <c r="M2036" s="143"/>
      <c r="N2036" s="143"/>
      <c r="O2036" s="143"/>
      <c r="P2036" s="143"/>
      <c r="Q2036" s="143"/>
      <c r="R2036" s="143"/>
      <c r="S2036" s="143"/>
      <c r="T2036" s="143"/>
      <c r="U2036" s="143"/>
      <c r="V2036" s="143"/>
      <c r="W2036" s="143"/>
      <c r="X2036" s="143"/>
      <c r="Y2036" s="143"/>
      <c r="Z2036" s="143"/>
      <c r="AA2036" s="144">
        <f>SUM(AA2031:AA2035)</f>
        <v>2015925</v>
      </c>
      <c r="AB2036" s="145">
        <f>AA2036/E2031</f>
        <v>0.99999984622446159</v>
      </c>
      <c r="AC2036" s="136"/>
      <c r="AD2036" s="137"/>
      <c r="AE2036" s="136"/>
      <c r="AF2036" s="126"/>
      <c r="AG2036" s="126"/>
    </row>
    <row r="2037" spans="1:33" s="52" customFormat="1" x14ac:dyDescent="0.25">
      <c r="A2037" s="513">
        <v>232</v>
      </c>
      <c r="B2037" s="510" t="s">
        <v>747</v>
      </c>
      <c r="C2037" s="516" t="s">
        <v>743</v>
      </c>
      <c r="D2037" s="522" t="s">
        <v>891</v>
      </c>
      <c r="E2037" s="235"/>
      <c r="F2037" s="132" t="s">
        <v>219</v>
      </c>
      <c r="G2037" s="79"/>
      <c r="H2037" s="79"/>
      <c r="I2037" s="79"/>
      <c r="J2037" s="79"/>
      <c r="K2037" s="79"/>
      <c r="L2037" s="79"/>
      <c r="M2037" s="79"/>
      <c r="N2037" s="79"/>
      <c r="O2037" s="79"/>
      <c r="P2037" s="79"/>
      <c r="Q2037" s="79"/>
      <c r="R2037" s="79">
        <v>268074</v>
      </c>
      <c r="S2037" s="79"/>
      <c r="T2037" s="79"/>
      <c r="U2037" s="79"/>
      <c r="V2037" s="79"/>
      <c r="W2037" s="79"/>
      <c r="X2037" s="79"/>
      <c r="Y2037" s="79"/>
      <c r="Z2037" s="79"/>
      <c r="AA2037" s="261">
        <v>268074</v>
      </c>
      <c r="AB2037" s="175"/>
      <c r="AC2037" s="136"/>
      <c r="AD2037" s="137"/>
      <c r="AE2037" s="136"/>
      <c r="AF2037" s="126"/>
      <c r="AG2037" s="126"/>
    </row>
    <row r="2038" spans="1:33" s="52" customFormat="1" x14ac:dyDescent="0.25">
      <c r="A2038" s="514"/>
      <c r="B2038" s="511"/>
      <c r="C2038" s="517"/>
      <c r="D2038" s="577"/>
      <c r="E2038" s="80"/>
      <c r="F2038" s="132" t="s">
        <v>257</v>
      </c>
      <c r="G2038" s="79"/>
      <c r="H2038" s="79"/>
      <c r="I2038" s="79"/>
      <c r="J2038" s="79"/>
      <c r="K2038" s="79"/>
      <c r="L2038" s="79"/>
      <c r="M2038" s="79"/>
      <c r="N2038" s="79"/>
      <c r="O2038" s="79"/>
      <c r="P2038" s="79"/>
      <c r="Q2038" s="79"/>
      <c r="R2038" s="79">
        <v>120000</v>
      </c>
      <c r="S2038" s="79"/>
      <c r="T2038" s="79"/>
      <c r="U2038" s="79"/>
      <c r="V2038" s="79"/>
      <c r="W2038" s="79"/>
      <c r="X2038" s="79"/>
      <c r="Y2038" s="79"/>
      <c r="Z2038" s="79"/>
      <c r="AA2038" s="261">
        <v>120000</v>
      </c>
      <c r="AB2038" s="175"/>
      <c r="AC2038" s="136"/>
      <c r="AD2038" s="137"/>
      <c r="AE2038" s="136"/>
      <c r="AF2038" s="126"/>
      <c r="AG2038" s="126"/>
    </row>
    <row r="2039" spans="1:33" s="52" customFormat="1" x14ac:dyDescent="0.25">
      <c r="A2039" s="514"/>
      <c r="B2039" s="511"/>
      <c r="C2039" s="517"/>
      <c r="D2039" s="577"/>
      <c r="E2039" s="80"/>
      <c r="F2039" s="132" t="s">
        <v>81</v>
      </c>
      <c r="G2039" s="79"/>
      <c r="H2039" s="79"/>
      <c r="I2039" s="79"/>
      <c r="J2039" s="79"/>
      <c r="K2039" s="79"/>
      <c r="L2039" s="79"/>
      <c r="M2039" s="79"/>
      <c r="N2039" s="79">
        <v>186460</v>
      </c>
      <c r="O2039" s="79"/>
      <c r="P2039" s="79"/>
      <c r="Q2039" s="79"/>
      <c r="R2039" s="79"/>
      <c r="S2039" s="79"/>
      <c r="T2039" s="79"/>
      <c r="U2039" s="79"/>
      <c r="V2039" s="79"/>
      <c r="W2039" s="79"/>
      <c r="X2039" s="79"/>
      <c r="Y2039" s="79"/>
      <c r="Z2039" s="79"/>
      <c r="AA2039" s="261">
        <v>186460</v>
      </c>
      <c r="AB2039" s="175"/>
      <c r="AC2039" s="136"/>
      <c r="AD2039" s="137"/>
      <c r="AE2039" s="136"/>
      <c r="AF2039" s="126"/>
      <c r="AG2039" s="126"/>
    </row>
    <row r="2040" spans="1:33" s="52" customFormat="1" x14ac:dyDescent="0.25">
      <c r="A2040" s="514"/>
      <c r="B2040" s="511"/>
      <c r="C2040" s="517"/>
      <c r="D2040" s="577"/>
      <c r="E2040" s="81">
        <v>1718776.31</v>
      </c>
      <c r="F2040" s="132" t="s">
        <v>222</v>
      </c>
      <c r="G2040" s="79"/>
      <c r="H2040" s="79"/>
      <c r="I2040" s="79"/>
      <c r="J2040" s="79"/>
      <c r="K2040" s="79">
        <v>800000</v>
      </c>
      <c r="L2040" s="79"/>
      <c r="M2040" s="79"/>
      <c r="N2040" s="79">
        <v>151415</v>
      </c>
      <c r="O2040" s="79"/>
      <c r="P2040" s="79"/>
      <c r="Q2040" s="79"/>
      <c r="R2040" s="79"/>
      <c r="S2040" s="79"/>
      <c r="T2040" s="79"/>
      <c r="U2040" s="79"/>
      <c r="V2040" s="79"/>
      <c r="W2040" s="79"/>
      <c r="X2040" s="79"/>
      <c r="Y2040" s="79"/>
      <c r="Z2040" s="79"/>
      <c r="AA2040" s="261">
        <v>800000</v>
      </c>
      <c r="AB2040" s="175"/>
      <c r="AC2040" s="136">
        <v>13</v>
      </c>
      <c r="AD2040" s="137">
        <v>648585</v>
      </c>
      <c r="AE2040" s="136"/>
      <c r="AF2040" s="126"/>
      <c r="AG2040" s="126"/>
    </row>
    <row r="2041" spans="1:33" s="52" customFormat="1" x14ac:dyDescent="0.25">
      <c r="A2041" s="514"/>
      <c r="B2041" s="511"/>
      <c r="C2041" s="517"/>
      <c r="D2041" s="577"/>
      <c r="E2041" s="80"/>
      <c r="F2041" s="132" t="s">
        <v>748</v>
      </c>
      <c r="G2041" s="79"/>
      <c r="H2041" s="79"/>
      <c r="I2041" s="79"/>
      <c r="J2041" s="79"/>
      <c r="K2041" s="79"/>
      <c r="L2041" s="79"/>
      <c r="M2041" s="79"/>
      <c r="N2041" s="79"/>
      <c r="O2041" s="79"/>
      <c r="P2041" s="79"/>
      <c r="Q2041" s="79"/>
      <c r="R2041" s="79">
        <v>100000</v>
      </c>
      <c r="S2041" s="79"/>
      <c r="T2041" s="79"/>
      <c r="U2041" s="79"/>
      <c r="V2041" s="79"/>
      <c r="W2041" s="79"/>
      <c r="X2041" s="79"/>
      <c r="Y2041" s="79"/>
      <c r="Z2041" s="79"/>
      <c r="AA2041" s="261">
        <v>100000</v>
      </c>
      <c r="AB2041" s="175"/>
      <c r="AC2041" s="136"/>
      <c r="AD2041" s="137"/>
      <c r="AE2041" s="136"/>
      <c r="AF2041" s="126"/>
      <c r="AG2041" s="126"/>
    </row>
    <row r="2042" spans="1:33" s="52" customFormat="1" x14ac:dyDescent="0.25">
      <c r="A2042" s="514"/>
      <c r="B2042" s="511"/>
      <c r="C2042" s="517"/>
      <c r="D2042" s="577"/>
      <c r="E2042" s="80"/>
      <c r="F2042" s="132" t="s">
        <v>73</v>
      </c>
      <c r="G2042" s="79"/>
      <c r="H2042" s="79"/>
      <c r="I2042" s="79"/>
      <c r="J2042" s="79"/>
      <c r="K2042" s="79"/>
      <c r="L2042" s="79"/>
      <c r="M2042" s="79"/>
      <c r="N2042" s="79"/>
      <c r="O2042" s="79"/>
      <c r="P2042" s="79"/>
      <c r="Q2042" s="79"/>
      <c r="R2042" s="79"/>
      <c r="S2042" s="79"/>
      <c r="T2042" s="79">
        <v>29242</v>
      </c>
      <c r="U2042" s="79"/>
      <c r="V2042" s="79"/>
      <c r="W2042" s="79"/>
      <c r="X2042" s="79"/>
      <c r="Y2042" s="79"/>
      <c r="Z2042" s="79"/>
      <c r="AA2042" s="261">
        <v>29242</v>
      </c>
      <c r="AB2042" s="175"/>
      <c r="AC2042" s="136"/>
      <c r="AD2042" s="137"/>
      <c r="AE2042" s="136"/>
      <c r="AF2042" s="126"/>
      <c r="AG2042" s="126"/>
    </row>
    <row r="2043" spans="1:33" s="52" customFormat="1" x14ac:dyDescent="0.25">
      <c r="A2043" s="514"/>
      <c r="B2043" s="511"/>
      <c r="C2043" s="517"/>
      <c r="D2043" s="577"/>
      <c r="E2043" s="80"/>
      <c r="F2043" s="132" t="s">
        <v>604</v>
      </c>
      <c r="G2043" s="79"/>
      <c r="H2043" s="79"/>
      <c r="I2043" s="79"/>
      <c r="J2043" s="79"/>
      <c r="K2043" s="79"/>
      <c r="L2043" s="79"/>
      <c r="M2043" s="79"/>
      <c r="N2043" s="79"/>
      <c r="O2043" s="79"/>
      <c r="P2043" s="79"/>
      <c r="Q2043" s="79"/>
      <c r="R2043" s="79">
        <v>80000</v>
      </c>
      <c r="S2043" s="79"/>
      <c r="T2043" s="79"/>
      <c r="U2043" s="79"/>
      <c r="V2043" s="79"/>
      <c r="W2043" s="79"/>
      <c r="X2043" s="79"/>
      <c r="Y2043" s="79"/>
      <c r="Z2043" s="79"/>
      <c r="AA2043" s="261">
        <v>80000</v>
      </c>
      <c r="AB2043" s="175"/>
      <c r="AC2043" s="136"/>
      <c r="AD2043" s="137"/>
      <c r="AE2043" s="136"/>
      <c r="AF2043" s="126"/>
      <c r="AG2043" s="126"/>
    </row>
    <row r="2044" spans="1:33" s="52" customFormat="1" x14ac:dyDescent="0.25">
      <c r="A2044" s="515"/>
      <c r="B2044" s="512"/>
      <c r="C2044" s="518"/>
      <c r="D2044" s="578"/>
      <c r="E2044" s="78"/>
      <c r="F2044" s="132" t="s">
        <v>221</v>
      </c>
      <c r="G2044" s="79"/>
      <c r="H2044" s="79"/>
      <c r="I2044" s="79"/>
      <c r="J2044" s="79"/>
      <c r="K2044" s="79"/>
      <c r="L2044" s="79"/>
      <c r="M2044" s="79"/>
      <c r="N2044" s="79">
        <v>135000</v>
      </c>
      <c r="O2044" s="79"/>
      <c r="P2044" s="79"/>
      <c r="Q2044" s="79"/>
      <c r="R2044" s="79"/>
      <c r="S2044" s="79"/>
      <c r="T2044" s="79"/>
      <c r="U2044" s="79"/>
      <c r="V2044" s="79"/>
      <c r="W2044" s="79"/>
      <c r="X2044" s="79"/>
      <c r="Y2044" s="79"/>
      <c r="Z2044" s="79"/>
      <c r="AA2044" s="261">
        <v>135000</v>
      </c>
      <c r="AB2044" s="175"/>
      <c r="AC2044" s="136"/>
      <c r="AD2044" s="137"/>
      <c r="AE2044" s="136"/>
      <c r="AF2044" s="126"/>
      <c r="AG2044" s="126"/>
    </row>
    <row r="2045" spans="1:33" s="52" customFormat="1" x14ac:dyDescent="0.25">
      <c r="A2045" s="181"/>
      <c r="B2045" s="182" t="s">
        <v>16</v>
      </c>
      <c r="C2045" s="183"/>
      <c r="D2045" s="82"/>
      <c r="E2045" s="82"/>
      <c r="F2045" s="184"/>
      <c r="G2045" s="143"/>
      <c r="H2045" s="143"/>
      <c r="I2045" s="143"/>
      <c r="J2045" s="143"/>
      <c r="K2045" s="143"/>
      <c r="L2045" s="143"/>
      <c r="M2045" s="143"/>
      <c r="N2045" s="143"/>
      <c r="O2045" s="143"/>
      <c r="P2045" s="143"/>
      <c r="Q2045" s="143"/>
      <c r="R2045" s="143"/>
      <c r="S2045" s="143"/>
      <c r="T2045" s="143"/>
      <c r="U2045" s="143"/>
      <c r="V2045" s="143"/>
      <c r="W2045" s="143"/>
      <c r="X2045" s="143"/>
      <c r="Y2045" s="143"/>
      <c r="Z2045" s="143"/>
      <c r="AA2045" s="144">
        <f>SUM(AA2037:AA2044)</f>
        <v>1718776</v>
      </c>
      <c r="AB2045" s="145">
        <f>AA2045/E2040</f>
        <v>0.99999981963912454</v>
      </c>
      <c r="AC2045" s="136"/>
      <c r="AD2045" s="137"/>
      <c r="AE2045" s="136"/>
      <c r="AF2045" s="126"/>
      <c r="AG2045" s="126"/>
    </row>
    <row r="2046" spans="1:33" s="52" customFormat="1" x14ac:dyDescent="0.25">
      <c r="A2046" s="513">
        <v>233</v>
      </c>
      <c r="B2046" s="510" t="s">
        <v>749</v>
      </c>
      <c r="C2046" s="516" t="s">
        <v>750</v>
      </c>
      <c r="D2046" s="522" t="s">
        <v>847</v>
      </c>
      <c r="E2046" s="235"/>
      <c r="F2046" s="186" t="s">
        <v>371</v>
      </c>
      <c r="G2046" s="278"/>
      <c r="H2046" s="279"/>
      <c r="I2046" s="279"/>
      <c r="J2046" s="279"/>
      <c r="K2046" s="279"/>
      <c r="L2046" s="279">
        <v>66853</v>
      </c>
      <c r="M2046" s="191"/>
      <c r="N2046" s="279"/>
      <c r="O2046" s="279"/>
      <c r="P2046" s="279"/>
      <c r="Q2046" s="279">
        <v>66853</v>
      </c>
      <c r="R2046" s="279"/>
      <c r="S2046" s="279"/>
      <c r="T2046" s="279"/>
      <c r="U2046" s="279"/>
      <c r="V2046" s="279"/>
      <c r="W2046" s="279"/>
      <c r="X2046" s="279"/>
      <c r="Y2046" s="279"/>
      <c r="Z2046" s="279"/>
      <c r="AA2046" s="261">
        <v>66853</v>
      </c>
      <c r="AB2046" s="175"/>
      <c r="AC2046" s="136"/>
      <c r="AD2046" s="137"/>
      <c r="AE2046" s="136"/>
      <c r="AF2046" s="126"/>
      <c r="AG2046" s="126"/>
    </row>
    <row r="2047" spans="1:33" s="52" customFormat="1" x14ac:dyDescent="0.25">
      <c r="A2047" s="514"/>
      <c r="B2047" s="511"/>
      <c r="C2047" s="517"/>
      <c r="D2047" s="577"/>
      <c r="E2047" s="80"/>
      <c r="F2047" s="186" t="s">
        <v>24</v>
      </c>
      <c r="G2047" s="278"/>
      <c r="H2047" s="279"/>
      <c r="I2047" s="279"/>
      <c r="J2047" s="279"/>
      <c r="K2047" s="279"/>
      <c r="L2047" s="279">
        <v>160439</v>
      </c>
      <c r="M2047" s="191"/>
      <c r="N2047" s="279"/>
      <c r="O2047" s="279"/>
      <c r="P2047" s="279"/>
      <c r="Q2047" s="279">
        <v>60732</v>
      </c>
      <c r="R2047" s="279"/>
      <c r="S2047" s="279"/>
      <c r="T2047" s="279"/>
      <c r="U2047" s="279"/>
      <c r="V2047" s="279"/>
      <c r="W2047" s="279"/>
      <c r="X2047" s="279"/>
      <c r="Y2047" s="279"/>
      <c r="Z2047" s="279"/>
      <c r="AA2047" s="261">
        <v>160439</v>
      </c>
      <c r="AB2047" s="175"/>
      <c r="AC2047" s="136">
        <v>1</v>
      </c>
      <c r="AD2047" s="137">
        <v>99707</v>
      </c>
      <c r="AE2047" s="136"/>
      <c r="AF2047" s="126"/>
      <c r="AG2047" s="126"/>
    </row>
    <row r="2048" spans="1:33" s="52" customFormat="1" x14ac:dyDescent="0.25">
      <c r="A2048" s="514"/>
      <c r="B2048" s="511"/>
      <c r="C2048" s="517"/>
      <c r="D2048" s="577"/>
      <c r="E2048" s="81">
        <v>2156398.31</v>
      </c>
      <c r="F2048" s="186" t="s">
        <v>47</v>
      </c>
      <c r="G2048" s="278"/>
      <c r="H2048" s="279"/>
      <c r="I2048" s="279"/>
      <c r="J2048" s="279">
        <v>133700</v>
      </c>
      <c r="K2048" s="279"/>
      <c r="L2048" s="279"/>
      <c r="M2048" s="191"/>
      <c r="N2048" s="279"/>
      <c r="O2048" s="279"/>
      <c r="P2048" s="279"/>
      <c r="Q2048" s="279">
        <v>43700</v>
      </c>
      <c r="R2048" s="279"/>
      <c r="S2048" s="279"/>
      <c r="T2048" s="279"/>
      <c r="U2048" s="279"/>
      <c r="V2048" s="279"/>
      <c r="W2048" s="279"/>
      <c r="X2048" s="279"/>
      <c r="Y2048" s="279"/>
      <c r="Z2048" s="279"/>
      <c r="AA2048" s="261">
        <v>133700</v>
      </c>
      <c r="AB2048" s="175"/>
      <c r="AC2048" s="136">
        <v>2</v>
      </c>
      <c r="AD2048" s="137">
        <v>90000</v>
      </c>
      <c r="AE2048" s="136"/>
      <c r="AF2048" s="126"/>
      <c r="AG2048" s="126"/>
    </row>
    <row r="2049" spans="1:33" s="52" customFormat="1" x14ac:dyDescent="0.25">
      <c r="A2049" s="514"/>
      <c r="B2049" s="511"/>
      <c r="C2049" s="517"/>
      <c r="D2049" s="577"/>
      <c r="E2049" s="80"/>
      <c r="F2049" s="186" t="s">
        <v>32</v>
      </c>
      <c r="G2049" s="278"/>
      <c r="H2049" s="279"/>
      <c r="I2049" s="279"/>
      <c r="J2049" s="279">
        <v>1400907</v>
      </c>
      <c r="K2049" s="279"/>
      <c r="L2049" s="279"/>
      <c r="M2049" s="279"/>
      <c r="N2049" s="279"/>
      <c r="O2049" s="279"/>
      <c r="P2049" s="279"/>
      <c r="Q2049" s="279">
        <v>187441</v>
      </c>
      <c r="R2049" s="279"/>
      <c r="S2049" s="279"/>
      <c r="T2049" s="279"/>
      <c r="U2049" s="279"/>
      <c r="V2049" s="279"/>
      <c r="W2049" s="279"/>
      <c r="X2049" s="279"/>
      <c r="Y2049" s="279"/>
      <c r="Z2049" s="279"/>
      <c r="AA2049" s="261">
        <v>1400907</v>
      </c>
      <c r="AB2049" s="175" t="s">
        <v>771</v>
      </c>
      <c r="AC2049" s="136">
        <v>13</v>
      </c>
      <c r="AD2049" s="137">
        <v>1213466</v>
      </c>
      <c r="AE2049" s="136"/>
      <c r="AF2049" s="126"/>
      <c r="AG2049" s="126"/>
    </row>
    <row r="2050" spans="1:33" s="52" customFormat="1" x14ac:dyDescent="0.25">
      <c r="A2050" s="514"/>
      <c r="B2050" s="511"/>
      <c r="C2050" s="517"/>
      <c r="D2050" s="577"/>
      <c r="E2050" s="80"/>
      <c r="F2050" s="186" t="s">
        <v>26</v>
      </c>
      <c r="G2050" s="278"/>
      <c r="H2050" s="279"/>
      <c r="I2050" s="279"/>
      <c r="J2050" s="279"/>
      <c r="K2050" s="279"/>
      <c r="L2050" s="279">
        <v>120340</v>
      </c>
      <c r="M2050" s="279"/>
      <c r="N2050" s="279"/>
      <c r="O2050" s="279"/>
      <c r="P2050" s="279"/>
      <c r="Q2050" s="279">
        <v>120340</v>
      </c>
      <c r="R2050" s="279"/>
      <c r="S2050" s="279"/>
      <c r="T2050" s="279"/>
      <c r="U2050" s="279"/>
      <c r="V2050" s="279"/>
      <c r="W2050" s="279"/>
      <c r="X2050" s="279"/>
      <c r="Y2050" s="279"/>
      <c r="Z2050" s="279"/>
      <c r="AA2050" s="261">
        <v>120340</v>
      </c>
      <c r="AB2050" s="175"/>
      <c r="AC2050" s="136"/>
      <c r="AD2050" s="137"/>
      <c r="AE2050" s="136"/>
      <c r="AF2050" s="126"/>
      <c r="AG2050" s="126"/>
    </row>
    <row r="2051" spans="1:33" s="52" customFormat="1" x14ac:dyDescent="0.25">
      <c r="A2051" s="515"/>
      <c r="B2051" s="512"/>
      <c r="C2051" s="518"/>
      <c r="D2051" s="578"/>
      <c r="E2051" s="78"/>
      <c r="F2051" s="186" t="s">
        <v>1119</v>
      </c>
      <c r="G2051" s="278"/>
      <c r="H2051" s="279"/>
      <c r="I2051" s="279"/>
      <c r="J2051" s="279"/>
      <c r="K2051" s="279"/>
      <c r="L2051" s="279">
        <v>33450</v>
      </c>
      <c r="M2051" s="279"/>
      <c r="N2051" s="279"/>
      <c r="O2051" s="279"/>
      <c r="P2051" s="279"/>
      <c r="Q2051" s="279">
        <v>33450</v>
      </c>
      <c r="R2051" s="279"/>
      <c r="S2051" s="279"/>
      <c r="T2051" s="279"/>
      <c r="U2051" s="279"/>
      <c r="V2051" s="279"/>
      <c r="W2051" s="279"/>
      <c r="X2051" s="279"/>
      <c r="Y2051" s="279"/>
      <c r="Z2051" s="279"/>
      <c r="AA2051" s="261">
        <v>33450</v>
      </c>
      <c r="AB2051" s="175"/>
      <c r="AC2051" s="136"/>
      <c r="AD2051" s="137"/>
      <c r="AE2051" s="136"/>
      <c r="AF2051" s="126"/>
      <c r="AG2051" s="126"/>
    </row>
    <row r="2052" spans="1:33" s="52" customFormat="1" x14ac:dyDescent="0.25">
      <c r="A2052" s="177"/>
      <c r="B2052" s="105"/>
      <c r="C2052" s="80"/>
      <c r="D2052" s="284"/>
      <c r="E2052" s="32"/>
      <c r="F2052" s="190" t="s">
        <v>108</v>
      </c>
      <c r="G2052" s="278"/>
      <c r="H2052" s="279"/>
      <c r="I2052" s="279"/>
      <c r="J2052" s="279">
        <v>133721</v>
      </c>
      <c r="K2052" s="279"/>
      <c r="L2052" s="279"/>
      <c r="M2052" s="279"/>
      <c r="N2052" s="279"/>
      <c r="O2052" s="279"/>
      <c r="P2052" s="279"/>
      <c r="Q2052" s="279">
        <v>33721</v>
      </c>
      <c r="R2052" s="279"/>
      <c r="S2052" s="279"/>
      <c r="T2052" s="279"/>
      <c r="U2052" s="279"/>
      <c r="V2052" s="279"/>
      <c r="W2052" s="279"/>
      <c r="X2052" s="279"/>
      <c r="Y2052" s="279"/>
      <c r="Z2052" s="279"/>
      <c r="AA2052" s="261">
        <v>133721</v>
      </c>
      <c r="AB2052" s="175"/>
      <c r="AC2052" s="136">
        <v>2</v>
      </c>
      <c r="AD2052" s="137">
        <v>100000</v>
      </c>
      <c r="AE2052" s="136"/>
      <c r="AF2052" s="126"/>
      <c r="AG2052" s="126"/>
    </row>
    <row r="2053" spans="1:33" s="52" customFormat="1" x14ac:dyDescent="0.25">
      <c r="A2053" s="177"/>
      <c r="B2053" s="105"/>
      <c r="C2053" s="80"/>
      <c r="D2053" s="284"/>
      <c r="E2053" s="32"/>
      <c r="F2053" s="190" t="s">
        <v>1120</v>
      </c>
      <c r="G2053" s="278"/>
      <c r="H2053" s="279"/>
      <c r="I2053" s="279"/>
      <c r="J2053" s="279"/>
      <c r="K2053" s="279"/>
      <c r="L2053" s="279">
        <v>106989</v>
      </c>
      <c r="M2053" s="279"/>
      <c r="N2053" s="279"/>
      <c r="O2053" s="279"/>
      <c r="P2053" s="279"/>
      <c r="Q2053" s="279">
        <v>106988.65</v>
      </c>
      <c r="R2053" s="279"/>
      <c r="S2053" s="279"/>
      <c r="T2053" s="279"/>
      <c r="U2053" s="279"/>
      <c r="V2053" s="279"/>
      <c r="W2053" s="279"/>
      <c r="X2053" s="279"/>
      <c r="Y2053" s="279"/>
      <c r="Z2053" s="279"/>
      <c r="AA2053" s="261">
        <v>106989</v>
      </c>
      <c r="AB2053" s="175"/>
      <c r="AC2053" s="136"/>
      <c r="AD2053" s="137"/>
      <c r="AE2053" s="136"/>
      <c r="AF2053" s="126"/>
      <c r="AG2053" s="126"/>
    </row>
    <row r="2054" spans="1:33" s="52" customFormat="1" x14ac:dyDescent="0.25">
      <c r="A2054" s="181"/>
      <c r="B2054" s="182" t="s">
        <v>16</v>
      </c>
      <c r="C2054" s="183"/>
      <c r="D2054" s="82"/>
      <c r="E2054" s="82"/>
      <c r="F2054" s="184"/>
      <c r="G2054" s="143"/>
      <c r="H2054" s="143"/>
      <c r="I2054" s="143"/>
      <c r="J2054" s="143"/>
      <c r="K2054" s="143"/>
      <c r="L2054" s="143"/>
      <c r="M2054" s="143"/>
      <c r="N2054" s="143"/>
      <c r="O2054" s="143"/>
      <c r="P2054" s="143"/>
      <c r="Q2054" s="143"/>
      <c r="R2054" s="143"/>
      <c r="S2054" s="143"/>
      <c r="T2054" s="143"/>
      <c r="U2054" s="143"/>
      <c r="V2054" s="143"/>
      <c r="W2054" s="143"/>
      <c r="X2054" s="143"/>
      <c r="Y2054" s="143"/>
      <c r="Z2054" s="143"/>
      <c r="AA2054" s="144">
        <f>SUM(AA2046:AA2053)</f>
        <v>2156399</v>
      </c>
      <c r="AB2054" s="145">
        <f>AA2054/E2048</f>
        <v>1.0000003199779914</v>
      </c>
      <c r="AC2054" s="136"/>
      <c r="AD2054" s="137"/>
      <c r="AE2054" s="136"/>
      <c r="AF2054" s="126"/>
      <c r="AG2054" s="126"/>
    </row>
    <row r="2055" spans="1:33" s="52" customFormat="1" x14ac:dyDescent="0.25">
      <c r="A2055" s="513">
        <v>234</v>
      </c>
      <c r="B2055" s="556" t="s">
        <v>751</v>
      </c>
      <c r="C2055" s="570" t="s">
        <v>752</v>
      </c>
      <c r="D2055" s="552" t="s">
        <v>909</v>
      </c>
      <c r="E2055" s="519">
        <v>2059116.31</v>
      </c>
      <c r="F2055" s="132" t="s">
        <v>371</v>
      </c>
      <c r="G2055" s="79"/>
      <c r="H2055" s="79"/>
      <c r="I2055" s="79"/>
      <c r="J2055" s="79"/>
      <c r="K2055" s="79"/>
      <c r="L2055" s="79">
        <v>33970</v>
      </c>
      <c r="M2055" s="79"/>
      <c r="N2055" s="79"/>
      <c r="O2055" s="79"/>
      <c r="P2055" s="79"/>
      <c r="Q2055" s="79">
        <v>33970</v>
      </c>
      <c r="R2055" s="79"/>
      <c r="S2055" s="79"/>
      <c r="T2055" s="79"/>
      <c r="U2055" s="79"/>
      <c r="V2055" s="79"/>
      <c r="W2055" s="79"/>
      <c r="X2055" s="79"/>
      <c r="Y2055" s="79"/>
      <c r="Z2055" s="79"/>
      <c r="AA2055" s="261">
        <v>33970</v>
      </c>
      <c r="AB2055" s="175"/>
      <c r="AC2055" s="136"/>
      <c r="AD2055" s="137"/>
      <c r="AE2055" s="136"/>
      <c r="AF2055" s="126"/>
      <c r="AG2055" s="126"/>
    </row>
    <row r="2056" spans="1:33" s="52" customFormat="1" x14ac:dyDescent="0.25">
      <c r="A2056" s="514"/>
      <c r="B2056" s="557"/>
      <c r="C2056" s="571"/>
      <c r="D2056" s="553"/>
      <c r="E2056" s="520"/>
      <c r="F2056" s="132" t="s">
        <v>24</v>
      </c>
      <c r="G2056" s="79"/>
      <c r="H2056" s="79"/>
      <c r="I2056" s="79"/>
      <c r="J2056" s="79"/>
      <c r="K2056" s="79"/>
      <c r="L2056" s="79">
        <v>101910</v>
      </c>
      <c r="M2056" s="79"/>
      <c r="N2056" s="79"/>
      <c r="O2056" s="79"/>
      <c r="P2056" s="79"/>
      <c r="Q2056" s="79">
        <v>101910</v>
      </c>
      <c r="R2056" s="79"/>
      <c r="S2056" s="79"/>
      <c r="T2056" s="79"/>
      <c r="U2056" s="79"/>
      <c r="V2056" s="79"/>
      <c r="W2056" s="79"/>
      <c r="X2056" s="79"/>
      <c r="Y2056" s="79"/>
      <c r="Z2056" s="79"/>
      <c r="AA2056" s="261">
        <v>101910</v>
      </c>
      <c r="AB2056" s="175"/>
      <c r="AC2056" s="136"/>
      <c r="AD2056" s="137"/>
      <c r="AE2056" s="136"/>
      <c r="AF2056" s="126"/>
      <c r="AG2056" s="126"/>
    </row>
    <row r="2057" spans="1:33" s="52" customFormat="1" x14ac:dyDescent="0.25">
      <c r="A2057" s="514"/>
      <c r="B2057" s="557"/>
      <c r="C2057" s="571"/>
      <c r="D2057" s="553"/>
      <c r="E2057" s="520"/>
      <c r="F2057" s="132" t="s">
        <v>1121</v>
      </c>
      <c r="G2057" s="79"/>
      <c r="H2057" s="79"/>
      <c r="I2057" s="79"/>
      <c r="J2057" s="79"/>
      <c r="K2057" s="79"/>
      <c r="L2057" s="79"/>
      <c r="M2057" s="79"/>
      <c r="N2057" s="79"/>
      <c r="O2057" s="79"/>
      <c r="P2057" s="79"/>
      <c r="Q2057" s="79">
        <v>0</v>
      </c>
      <c r="R2057" s="79"/>
      <c r="S2057" s="79"/>
      <c r="T2057" s="79">
        <v>33970</v>
      </c>
      <c r="U2057" s="79"/>
      <c r="V2057" s="79"/>
      <c r="W2057" s="79"/>
      <c r="X2057" s="79"/>
      <c r="Y2057" s="79"/>
      <c r="Z2057" s="79"/>
      <c r="AA2057" s="261">
        <v>33970</v>
      </c>
      <c r="AB2057" s="175"/>
      <c r="AC2057" s="136"/>
      <c r="AD2057" s="137"/>
      <c r="AE2057" s="136"/>
      <c r="AF2057" s="126"/>
      <c r="AG2057" s="126"/>
    </row>
    <row r="2058" spans="1:33" s="52" customFormat="1" x14ac:dyDescent="0.25">
      <c r="A2058" s="514"/>
      <c r="B2058" s="557"/>
      <c r="C2058" s="571"/>
      <c r="D2058" s="553"/>
      <c r="E2058" s="520"/>
      <c r="F2058" s="132" t="s">
        <v>32</v>
      </c>
      <c r="G2058" s="79"/>
      <c r="H2058" s="79"/>
      <c r="I2058" s="79"/>
      <c r="J2058" s="79">
        <v>1651408</v>
      </c>
      <c r="K2058" s="79"/>
      <c r="L2058" s="79"/>
      <c r="M2058" s="79"/>
      <c r="N2058" s="79"/>
      <c r="O2058" s="79"/>
      <c r="P2058" s="79"/>
      <c r="Q2058" s="79">
        <v>524800</v>
      </c>
      <c r="R2058" s="79"/>
      <c r="S2058" s="79"/>
      <c r="T2058" s="79"/>
      <c r="U2058" s="79"/>
      <c r="V2058" s="79"/>
      <c r="W2058" s="79"/>
      <c r="X2058" s="79"/>
      <c r="Y2058" s="79"/>
      <c r="Z2058" s="79"/>
      <c r="AA2058" s="261">
        <v>1651408</v>
      </c>
      <c r="AB2058" s="175"/>
      <c r="AC2058" s="136">
        <v>12</v>
      </c>
      <c r="AD2058" s="137">
        <v>1126608</v>
      </c>
      <c r="AE2058" s="136"/>
      <c r="AF2058" s="126"/>
      <c r="AG2058" s="126"/>
    </row>
    <row r="2059" spans="1:33" s="52" customFormat="1" x14ac:dyDescent="0.25">
      <c r="A2059" s="514"/>
      <c r="B2059" s="557"/>
      <c r="C2059" s="571"/>
      <c r="D2059" s="553"/>
      <c r="E2059" s="520"/>
      <c r="F2059" s="132" t="s">
        <v>26</v>
      </c>
      <c r="G2059" s="79"/>
      <c r="H2059" s="79"/>
      <c r="I2059" s="79"/>
      <c r="J2059" s="79"/>
      <c r="K2059" s="79"/>
      <c r="L2059" s="79">
        <v>67960.31</v>
      </c>
      <c r="M2059" s="79"/>
      <c r="N2059" s="79"/>
      <c r="O2059" s="79"/>
      <c r="P2059" s="79"/>
      <c r="Q2059" s="79">
        <v>67960.31</v>
      </c>
      <c r="R2059" s="79"/>
      <c r="S2059" s="79"/>
      <c r="T2059" s="79"/>
      <c r="U2059" s="79"/>
      <c r="V2059" s="79"/>
      <c r="W2059" s="79"/>
      <c r="X2059" s="79"/>
      <c r="Y2059" s="79"/>
      <c r="Z2059" s="79"/>
      <c r="AA2059" s="261">
        <v>67960.31</v>
      </c>
      <c r="AB2059" s="175"/>
      <c r="AC2059" s="136"/>
      <c r="AD2059" s="137"/>
      <c r="AE2059" s="136"/>
      <c r="AF2059" s="126"/>
      <c r="AG2059" s="126"/>
    </row>
    <row r="2060" spans="1:33" s="52" customFormat="1" x14ac:dyDescent="0.25">
      <c r="A2060" s="515"/>
      <c r="B2060" s="558"/>
      <c r="C2060" s="572"/>
      <c r="D2060" s="554"/>
      <c r="E2060" s="521"/>
      <c r="F2060" s="132" t="s">
        <v>81</v>
      </c>
      <c r="G2060" s="79"/>
      <c r="H2060" s="79"/>
      <c r="I2060" s="79"/>
      <c r="J2060" s="79">
        <v>169898</v>
      </c>
      <c r="K2060" s="79"/>
      <c r="L2060" s="79"/>
      <c r="M2060" s="79"/>
      <c r="N2060" s="79"/>
      <c r="O2060" s="79"/>
      <c r="P2060" s="79"/>
      <c r="Q2060" s="79">
        <v>80573</v>
      </c>
      <c r="R2060" s="79"/>
      <c r="S2060" s="79"/>
      <c r="T2060" s="79"/>
      <c r="U2060" s="79"/>
      <c r="V2060" s="79"/>
      <c r="W2060" s="79"/>
      <c r="X2060" s="79"/>
      <c r="Y2060" s="79"/>
      <c r="Z2060" s="79"/>
      <c r="AA2060" s="261">
        <v>169898</v>
      </c>
      <c r="AB2060" s="175"/>
      <c r="AC2060" s="136">
        <v>1</v>
      </c>
      <c r="AD2060" s="137">
        <v>89325</v>
      </c>
      <c r="AE2060" s="136"/>
      <c r="AF2060" s="126"/>
      <c r="AG2060" s="126"/>
    </row>
    <row r="2061" spans="1:33" s="52" customFormat="1" x14ac:dyDescent="0.25">
      <c r="A2061" s="181"/>
      <c r="B2061" s="182" t="s">
        <v>16</v>
      </c>
      <c r="C2061" s="183"/>
      <c r="D2061" s="82"/>
      <c r="E2061" s="82"/>
      <c r="F2061" s="184"/>
      <c r="G2061" s="143"/>
      <c r="H2061" s="143"/>
      <c r="I2061" s="143"/>
      <c r="J2061" s="143"/>
      <c r="K2061" s="143"/>
      <c r="L2061" s="143"/>
      <c r="M2061" s="143"/>
      <c r="N2061" s="143"/>
      <c r="O2061" s="143"/>
      <c r="P2061" s="143"/>
      <c r="Q2061" s="143"/>
      <c r="R2061" s="143"/>
      <c r="S2061" s="143"/>
      <c r="T2061" s="143"/>
      <c r="U2061" s="143"/>
      <c r="V2061" s="143"/>
      <c r="W2061" s="143"/>
      <c r="X2061" s="143"/>
      <c r="Y2061" s="143"/>
      <c r="Z2061" s="143"/>
      <c r="AA2061" s="144">
        <f>SUM(AA2055:AA2060)</f>
        <v>2059116.31</v>
      </c>
      <c r="AB2061" s="145">
        <f>AA2061/E2055</f>
        <v>1</v>
      </c>
      <c r="AC2061" s="136"/>
      <c r="AD2061" s="137"/>
      <c r="AE2061" s="136"/>
      <c r="AF2061" s="126"/>
      <c r="AG2061" s="126"/>
    </row>
    <row r="2062" spans="1:33" s="52" customFormat="1" x14ac:dyDescent="0.25">
      <c r="A2062" s="513">
        <v>235</v>
      </c>
      <c r="B2062" s="510" t="s">
        <v>753</v>
      </c>
      <c r="C2062" s="516" t="s">
        <v>754</v>
      </c>
      <c r="D2062" s="522" t="s">
        <v>848</v>
      </c>
      <c r="E2062" s="519">
        <v>2356178.31</v>
      </c>
      <c r="F2062" s="280" t="s">
        <v>73</v>
      </c>
      <c r="G2062" s="278"/>
      <c r="H2062" s="279"/>
      <c r="I2062" s="279">
        <v>38970</v>
      </c>
      <c r="J2062" s="279"/>
      <c r="K2062" s="279"/>
      <c r="L2062" s="279"/>
      <c r="M2062" s="279"/>
      <c r="N2062" s="279">
        <v>38970</v>
      </c>
      <c r="O2062" s="279"/>
      <c r="P2062" s="279"/>
      <c r="Q2062" s="279"/>
      <c r="R2062" s="279"/>
      <c r="S2062" s="279"/>
      <c r="T2062" s="279"/>
      <c r="U2062" s="279"/>
      <c r="V2062" s="279"/>
      <c r="W2062" s="279"/>
      <c r="X2062" s="279"/>
      <c r="Y2062" s="279"/>
      <c r="Z2062" s="279"/>
      <c r="AA2062" s="261">
        <v>38970</v>
      </c>
      <c r="AB2062" s="175"/>
      <c r="AC2062" s="136">
        <v>1</v>
      </c>
      <c r="AD2062" s="137">
        <v>29315</v>
      </c>
      <c r="AE2062" s="136" t="s">
        <v>1226</v>
      </c>
      <c r="AF2062" s="126"/>
      <c r="AG2062" s="126"/>
    </row>
    <row r="2063" spans="1:33" s="52" customFormat="1" x14ac:dyDescent="0.25">
      <c r="A2063" s="514"/>
      <c r="B2063" s="511"/>
      <c r="C2063" s="517"/>
      <c r="D2063" s="577"/>
      <c r="E2063" s="520"/>
      <c r="F2063" s="280" t="s">
        <v>24</v>
      </c>
      <c r="G2063" s="278"/>
      <c r="H2063" s="279"/>
      <c r="I2063" s="279">
        <v>260004</v>
      </c>
      <c r="J2063" s="279"/>
      <c r="K2063" s="279"/>
      <c r="L2063" s="279"/>
      <c r="M2063" s="279"/>
      <c r="N2063" s="279">
        <v>260004</v>
      </c>
      <c r="O2063" s="279"/>
      <c r="P2063" s="279">
        <v>105000</v>
      </c>
      <c r="Q2063" s="279"/>
      <c r="R2063" s="279"/>
      <c r="S2063" s="279"/>
      <c r="T2063" s="279"/>
      <c r="U2063" s="279"/>
      <c r="V2063" s="279"/>
      <c r="W2063" s="279"/>
      <c r="X2063" s="279"/>
      <c r="Y2063" s="279"/>
      <c r="Z2063" s="279"/>
      <c r="AA2063" s="261">
        <v>260004</v>
      </c>
      <c r="AB2063" s="175"/>
      <c r="AC2063" s="136"/>
      <c r="AD2063" s="137"/>
      <c r="AE2063" s="136"/>
      <c r="AF2063" s="126"/>
      <c r="AG2063" s="126"/>
    </row>
    <row r="2064" spans="1:33" s="52" customFormat="1" x14ac:dyDescent="0.25">
      <c r="A2064" s="514"/>
      <c r="B2064" s="511"/>
      <c r="C2064" s="517"/>
      <c r="D2064" s="577"/>
      <c r="E2064" s="520"/>
      <c r="F2064" s="280" t="s">
        <v>25</v>
      </c>
      <c r="G2064" s="278"/>
      <c r="H2064" s="279"/>
      <c r="I2064" s="279"/>
      <c r="J2064" s="279"/>
      <c r="K2064" s="279"/>
      <c r="L2064" s="279">
        <v>158204</v>
      </c>
      <c r="M2064" s="279"/>
      <c r="N2064" s="279">
        <v>158204</v>
      </c>
      <c r="O2064" s="279"/>
      <c r="P2064" s="279">
        <v>220000</v>
      </c>
      <c r="Q2064" s="279"/>
      <c r="R2064" s="279"/>
      <c r="S2064" s="279"/>
      <c r="T2064" s="279"/>
      <c r="U2064" s="279"/>
      <c r="V2064" s="279"/>
      <c r="W2064" s="279"/>
      <c r="X2064" s="279"/>
      <c r="Y2064" s="279"/>
      <c r="Z2064" s="279"/>
      <c r="AA2064" s="261">
        <v>158204</v>
      </c>
      <c r="AB2064" s="175"/>
      <c r="AC2064" s="136">
        <v>1</v>
      </c>
      <c r="AD2064" s="137">
        <v>43885</v>
      </c>
      <c r="AE2064" s="136"/>
      <c r="AF2064" s="126"/>
      <c r="AG2064" s="126"/>
    </row>
    <row r="2065" spans="1:33" s="52" customFormat="1" x14ac:dyDescent="0.25">
      <c r="A2065" s="514"/>
      <c r="B2065" s="511"/>
      <c r="C2065" s="517"/>
      <c r="D2065" s="577"/>
      <c r="E2065" s="520"/>
      <c r="F2065" s="280" t="s">
        <v>32</v>
      </c>
      <c r="G2065" s="278"/>
      <c r="H2065" s="279">
        <v>1699000</v>
      </c>
      <c r="I2065" s="279"/>
      <c r="J2065" s="279"/>
      <c r="K2065" s="279"/>
      <c r="L2065" s="279"/>
      <c r="M2065" s="279"/>
      <c r="N2065" s="279">
        <v>1699000</v>
      </c>
      <c r="O2065" s="279"/>
      <c r="P2065" s="279">
        <v>418103</v>
      </c>
      <c r="Q2065" s="279"/>
      <c r="R2065" s="279"/>
      <c r="S2065" s="279"/>
      <c r="T2065" s="279"/>
      <c r="U2065" s="279"/>
      <c r="V2065" s="279"/>
      <c r="W2065" s="279"/>
      <c r="X2065" s="279"/>
      <c r="Y2065" s="279"/>
      <c r="Z2065" s="279"/>
      <c r="AA2065" s="261">
        <v>1699000</v>
      </c>
      <c r="AB2065" s="175"/>
      <c r="AC2065" s="136">
        <v>11</v>
      </c>
      <c r="AD2065" s="137">
        <v>1334998</v>
      </c>
      <c r="AE2065" s="136"/>
      <c r="AF2065" s="126"/>
      <c r="AG2065" s="126"/>
    </row>
    <row r="2066" spans="1:33" s="52" customFormat="1" x14ac:dyDescent="0.25">
      <c r="A2066" s="514"/>
      <c r="B2066" s="511"/>
      <c r="C2066" s="517"/>
      <c r="D2066" s="577"/>
      <c r="E2066" s="520"/>
      <c r="F2066" s="280" t="s">
        <v>26</v>
      </c>
      <c r="G2066" s="278"/>
      <c r="H2066" s="279">
        <v>100000</v>
      </c>
      <c r="I2066" s="279"/>
      <c r="J2066" s="279"/>
      <c r="K2066" s="279"/>
      <c r="L2066" s="279"/>
      <c r="M2066" s="279"/>
      <c r="N2066" s="279">
        <v>100000</v>
      </c>
      <c r="O2066" s="279"/>
      <c r="P2066" s="279">
        <v>100000</v>
      </c>
      <c r="Q2066" s="279"/>
      <c r="R2066" s="279"/>
      <c r="S2066" s="279"/>
      <c r="T2066" s="279"/>
      <c r="U2066" s="279"/>
      <c r="V2066" s="279"/>
      <c r="W2066" s="279"/>
      <c r="X2066" s="279"/>
      <c r="Y2066" s="279"/>
      <c r="Z2066" s="279"/>
      <c r="AA2066" s="261">
        <v>100000</v>
      </c>
      <c r="AB2066" s="175"/>
      <c r="AC2066" s="136"/>
      <c r="AD2066" s="137"/>
      <c r="AE2066" s="136"/>
      <c r="AF2066" s="126"/>
      <c r="AG2066" s="126"/>
    </row>
    <row r="2067" spans="1:33" s="52" customFormat="1" x14ac:dyDescent="0.25">
      <c r="A2067" s="514"/>
      <c r="B2067" s="511"/>
      <c r="C2067" s="517"/>
      <c r="D2067" s="577"/>
      <c r="E2067" s="520"/>
      <c r="F2067" s="280" t="s">
        <v>76</v>
      </c>
      <c r="G2067" s="278"/>
      <c r="H2067" s="279"/>
      <c r="I2067" s="279"/>
      <c r="J2067" s="279"/>
      <c r="K2067" s="279"/>
      <c r="L2067" s="279"/>
      <c r="M2067" s="279"/>
      <c r="N2067" s="279"/>
      <c r="O2067" s="279"/>
      <c r="P2067" s="279">
        <v>100000</v>
      </c>
      <c r="Q2067" s="279"/>
      <c r="R2067" s="279"/>
      <c r="S2067" s="279"/>
      <c r="T2067" s="279"/>
      <c r="U2067" s="279"/>
      <c r="V2067" s="279"/>
      <c r="W2067" s="279"/>
      <c r="X2067" s="279"/>
      <c r="Y2067" s="279"/>
      <c r="Z2067" s="279"/>
      <c r="AA2067" s="261">
        <v>100000</v>
      </c>
      <c r="AB2067" s="175"/>
      <c r="AC2067" s="136"/>
      <c r="AD2067" s="137"/>
      <c r="AE2067" s="136"/>
      <c r="AF2067" s="126"/>
      <c r="AG2067" s="126"/>
    </row>
    <row r="2068" spans="1:33" s="52" customFormat="1" x14ac:dyDescent="0.25">
      <c r="A2068" s="142"/>
      <c r="B2068" s="153" t="s">
        <v>16</v>
      </c>
      <c r="C2068" s="21"/>
      <c r="D2068" s="20"/>
      <c r="E2068" s="21"/>
      <c r="F2068" s="184"/>
      <c r="G2068" s="143"/>
      <c r="H2068" s="143"/>
      <c r="I2068" s="143"/>
      <c r="J2068" s="143"/>
      <c r="K2068" s="143"/>
      <c r="L2068" s="143"/>
      <c r="M2068" s="143"/>
      <c r="N2068" s="143"/>
      <c r="O2068" s="143"/>
      <c r="P2068" s="143"/>
      <c r="Q2068" s="143"/>
      <c r="R2068" s="143"/>
      <c r="S2068" s="143"/>
      <c r="T2068" s="143"/>
      <c r="U2068" s="143"/>
      <c r="V2068" s="143"/>
      <c r="W2068" s="143"/>
      <c r="X2068" s="143"/>
      <c r="Y2068" s="143"/>
      <c r="Z2068" s="143"/>
      <c r="AA2068" s="144">
        <f>SUM(AA2062:AA2067)</f>
        <v>2356178</v>
      </c>
      <c r="AB2068" s="145">
        <f>AA2068/E2062</f>
        <v>0.99999986843101019</v>
      </c>
      <c r="AC2068" s="136"/>
      <c r="AD2068" s="137"/>
      <c r="AE2068" s="136"/>
      <c r="AF2068" s="126"/>
      <c r="AG2068" s="126"/>
    </row>
    <row r="2069" spans="1:33" s="52" customFormat="1" x14ac:dyDescent="0.25">
      <c r="A2069" s="513">
        <v>236</v>
      </c>
      <c r="B2069" s="510" t="s">
        <v>755</v>
      </c>
      <c r="C2069" s="516" t="s">
        <v>756</v>
      </c>
      <c r="D2069" s="522" t="s">
        <v>849</v>
      </c>
      <c r="E2069" s="235"/>
      <c r="F2069" s="186" t="s">
        <v>371</v>
      </c>
      <c r="G2069" s="278"/>
      <c r="H2069" s="279"/>
      <c r="I2069" s="279"/>
      <c r="J2069" s="279"/>
      <c r="K2069" s="279"/>
      <c r="L2069" s="279">
        <v>47969</v>
      </c>
      <c r="M2069" s="191"/>
      <c r="N2069" s="79"/>
      <c r="O2069" s="79"/>
      <c r="P2069" s="79"/>
      <c r="Q2069" s="79">
        <v>47969</v>
      </c>
      <c r="R2069" s="79"/>
      <c r="S2069" s="79"/>
      <c r="T2069" s="79"/>
      <c r="U2069" s="79"/>
      <c r="V2069" s="79"/>
      <c r="W2069" s="79"/>
      <c r="X2069" s="79"/>
      <c r="Y2069" s="79"/>
      <c r="Z2069" s="79"/>
      <c r="AA2069" s="261">
        <f>SUM(G2069:N2069)</f>
        <v>47969</v>
      </c>
      <c r="AB2069" s="175"/>
      <c r="AC2069" s="136"/>
      <c r="AD2069" s="137"/>
      <c r="AE2069" s="136"/>
      <c r="AF2069" s="126"/>
      <c r="AG2069" s="126"/>
    </row>
    <row r="2070" spans="1:33" s="52" customFormat="1" x14ac:dyDescent="0.25">
      <c r="A2070" s="514"/>
      <c r="B2070" s="511"/>
      <c r="C2070" s="517"/>
      <c r="D2070" s="577"/>
      <c r="E2070" s="80"/>
      <c r="F2070" s="186" t="s">
        <v>24</v>
      </c>
      <c r="G2070" s="278"/>
      <c r="H2070" s="279"/>
      <c r="I2070" s="279"/>
      <c r="J2070" s="279"/>
      <c r="K2070" s="279"/>
      <c r="L2070" s="279">
        <v>86358</v>
      </c>
      <c r="M2070" s="191"/>
      <c r="N2070" s="79"/>
      <c r="O2070" s="79"/>
      <c r="P2070" s="79"/>
      <c r="Q2070" s="79">
        <v>71385</v>
      </c>
      <c r="R2070" s="79"/>
      <c r="S2070" s="79"/>
      <c r="T2070" s="79"/>
      <c r="U2070" s="79"/>
      <c r="V2070" s="79"/>
      <c r="W2070" s="79"/>
      <c r="X2070" s="79"/>
      <c r="Y2070" s="79"/>
      <c r="Z2070" s="79"/>
      <c r="AA2070" s="261">
        <f t="shared" ref="AA2070:AA2074" si="43">SUM(G2070:N2070)</f>
        <v>86358</v>
      </c>
      <c r="AB2070" s="175"/>
      <c r="AC2070" s="136">
        <v>1</v>
      </c>
      <c r="AD2070" s="137">
        <v>15000</v>
      </c>
      <c r="AE2070" s="136"/>
      <c r="AF2070" s="126"/>
      <c r="AG2070" s="126"/>
    </row>
    <row r="2071" spans="1:33" s="52" customFormat="1" x14ac:dyDescent="0.25">
      <c r="A2071" s="514"/>
      <c r="B2071" s="511"/>
      <c r="C2071" s="517"/>
      <c r="D2071" s="577"/>
      <c r="E2071" s="81">
        <v>1136871</v>
      </c>
      <c r="F2071" s="186" t="s">
        <v>1121</v>
      </c>
      <c r="G2071" s="278"/>
      <c r="H2071" s="279"/>
      <c r="I2071" s="279"/>
      <c r="J2071" s="279"/>
      <c r="K2071" s="279"/>
      <c r="L2071" s="279"/>
      <c r="M2071" s="191"/>
      <c r="N2071" s="79"/>
      <c r="O2071" s="79"/>
      <c r="P2071" s="79"/>
      <c r="Q2071" s="79"/>
      <c r="R2071" s="79"/>
      <c r="S2071" s="79"/>
      <c r="T2071" s="79">
        <v>47968</v>
      </c>
      <c r="U2071" s="79"/>
      <c r="V2071" s="79"/>
      <c r="W2071" s="79"/>
      <c r="X2071" s="79"/>
      <c r="Y2071" s="79"/>
      <c r="Z2071" s="79"/>
      <c r="AA2071" s="261">
        <v>47968</v>
      </c>
      <c r="AB2071" s="175"/>
      <c r="AC2071" s="136"/>
      <c r="AD2071" s="137"/>
      <c r="AE2071" s="136"/>
      <c r="AF2071" s="126"/>
      <c r="AG2071" s="126"/>
    </row>
    <row r="2072" spans="1:33" s="52" customFormat="1" x14ac:dyDescent="0.25">
      <c r="A2072" s="514"/>
      <c r="B2072" s="511"/>
      <c r="C2072" s="517"/>
      <c r="D2072" s="577"/>
      <c r="E2072" s="80"/>
      <c r="F2072" s="186" t="s">
        <v>32</v>
      </c>
      <c r="G2072" s="278"/>
      <c r="H2072" s="279"/>
      <c r="I2072" s="279"/>
      <c r="J2072" s="279">
        <v>719631</v>
      </c>
      <c r="K2072" s="279"/>
      <c r="L2072" s="279"/>
      <c r="M2072" s="279"/>
      <c r="N2072" s="79"/>
      <c r="O2072" s="79"/>
      <c r="P2072" s="79"/>
      <c r="Q2072" s="79">
        <v>120094</v>
      </c>
      <c r="R2072" s="79"/>
      <c r="S2072" s="79"/>
      <c r="T2072" s="79"/>
      <c r="U2072" s="79"/>
      <c r="V2072" s="79"/>
      <c r="W2072" s="79"/>
      <c r="X2072" s="79"/>
      <c r="Y2072" s="79"/>
      <c r="Z2072" s="79"/>
      <c r="AA2072" s="261">
        <f t="shared" si="43"/>
        <v>719631</v>
      </c>
      <c r="AB2072" s="175"/>
      <c r="AC2072" s="136">
        <v>6</v>
      </c>
      <c r="AD2072" s="137">
        <v>599537</v>
      </c>
      <c r="AE2072" s="136"/>
      <c r="AF2072" s="126"/>
      <c r="AG2072" s="126"/>
    </row>
    <row r="2073" spans="1:33" s="52" customFormat="1" x14ac:dyDescent="0.25">
      <c r="A2073" s="514"/>
      <c r="B2073" s="511"/>
      <c r="C2073" s="517"/>
      <c r="D2073" s="577"/>
      <c r="E2073" s="80"/>
      <c r="F2073" s="186" t="s">
        <v>26</v>
      </c>
      <c r="G2073" s="278"/>
      <c r="H2073" s="279"/>
      <c r="I2073" s="279"/>
      <c r="J2073" s="279"/>
      <c r="K2073" s="279"/>
      <c r="L2073" s="279">
        <v>76761</v>
      </c>
      <c r="M2073" s="279"/>
      <c r="N2073" s="79"/>
      <c r="O2073" s="79"/>
      <c r="P2073" s="79"/>
      <c r="Q2073" s="79">
        <v>76761</v>
      </c>
      <c r="R2073" s="79"/>
      <c r="S2073" s="79"/>
      <c r="T2073" s="79"/>
      <c r="U2073" s="79"/>
      <c r="V2073" s="79"/>
      <c r="W2073" s="79"/>
      <c r="X2073" s="79"/>
      <c r="Y2073" s="79"/>
      <c r="Z2073" s="79"/>
      <c r="AA2073" s="261">
        <f t="shared" si="43"/>
        <v>76761</v>
      </c>
      <c r="AB2073" s="175"/>
      <c r="AC2073" s="136"/>
      <c r="AD2073" s="137"/>
      <c r="AE2073" s="136"/>
      <c r="AF2073" s="126"/>
      <c r="AG2073" s="126"/>
    </row>
    <row r="2074" spans="1:33" s="52" customFormat="1" x14ac:dyDescent="0.25">
      <c r="A2074" s="515"/>
      <c r="B2074" s="512"/>
      <c r="C2074" s="518"/>
      <c r="D2074" s="578"/>
      <c r="E2074" s="78"/>
      <c r="F2074" s="186" t="s">
        <v>81</v>
      </c>
      <c r="G2074" s="278"/>
      <c r="H2074" s="279"/>
      <c r="I2074" s="279"/>
      <c r="J2074" s="279">
        <v>158157</v>
      </c>
      <c r="K2074" s="279"/>
      <c r="L2074" s="279"/>
      <c r="M2074" s="279"/>
      <c r="N2074" s="79"/>
      <c r="O2074" s="79"/>
      <c r="P2074" s="79"/>
      <c r="Q2074" s="79">
        <v>158157</v>
      </c>
      <c r="R2074" s="79"/>
      <c r="S2074" s="79"/>
      <c r="T2074" s="79"/>
      <c r="U2074" s="79"/>
      <c r="V2074" s="79"/>
      <c r="W2074" s="79"/>
      <c r="X2074" s="79"/>
      <c r="Y2074" s="79"/>
      <c r="Z2074" s="79"/>
      <c r="AA2074" s="261">
        <f t="shared" si="43"/>
        <v>158157</v>
      </c>
      <c r="AB2074" s="175"/>
      <c r="AC2074" s="136"/>
      <c r="AD2074" s="137"/>
      <c r="AE2074" s="136"/>
      <c r="AF2074" s="126"/>
      <c r="AG2074" s="126"/>
    </row>
    <row r="2075" spans="1:33" s="52" customFormat="1" x14ac:dyDescent="0.25">
      <c r="A2075" s="181"/>
      <c r="B2075" s="182" t="s">
        <v>16</v>
      </c>
      <c r="C2075" s="183"/>
      <c r="D2075" s="82"/>
      <c r="E2075" s="82"/>
      <c r="F2075" s="184"/>
      <c r="G2075" s="143"/>
      <c r="H2075" s="143"/>
      <c r="I2075" s="143"/>
      <c r="J2075" s="143"/>
      <c r="K2075" s="143"/>
      <c r="L2075" s="143"/>
      <c r="M2075" s="143"/>
      <c r="N2075" s="143"/>
      <c r="O2075" s="143"/>
      <c r="P2075" s="143"/>
      <c r="Q2075" s="143"/>
      <c r="R2075" s="143"/>
      <c r="S2075" s="143"/>
      <c r="T2075" s="143"/>
      <c r="U2075" s="143"/>
      <c r="V2075" s="143"/>
      <c r="W2075" s="143"/>
      <c r="X2075" s="143"/>
      <c r="Y2075" s="143"/>
      <c r="Z2075" s="143"/>
      <c r="AA2075" s="144">
        <f>SUM(AA2069:AA2074)</f>
        <v>1136844</v>
      </c>
      <c r="AB2075" s="145">
        <f>AA2075/E2071</f>
        <v>0.99997625060363049</v>
      </c>
      <c r="AC2075" s="136"/>
      <c r="AD2075" s="137"/>
      <c r="AE2075" s="136"/>
      <c r="AF2075" s="126"/>
      <c r="AG2075" s="126"/>
    </row>
    <row r="2076" spans="1:33" s="52" customFormat="1" x14ac:dyDescent="0.25">
      <c r="A2076" s="513">
        <v>237</v>
      </c>
      <c r="B2076" s="510" t="s">
        <v>757</v>
      </c>
      <c r="C2076" s="516" t="s">
        <v>754</v>
      </c>
      <c r="D2076" s="522" t="s">
        <v>850</v>
      </c>
      <c r="E2076" s="519">
        <v>1441286.31</v>
      </c>
      <c r="F2076" s="132" t="s">
        <v>32</v>
      </c>
      <c r="G2076" s="79"/>
      <c r="H2076" s="79"/>
      <c r="I2076" s="79"/>
      <c r="J2076" s="79">
        <v>100000</v>
      </c>
      <c r="K2076" s="79"/>
      <c r="L2076" s="79"/>
      <c r="M2076" s="79"/>
      <c r="N2076" s="79"/>
      <c r="O2076" s="79"/>
      <c r="P2076" s="79"/>
      <c r="Q2076" s="79"/>
      <c r="R2076" s="79"/>
      <c r="S2076" s="79">
        <v>100000</v>
      </c>
      <c r="T2076" s="79"/>
      <c r="U2076" s="79"/>
      <c r="V2076" s="79"/>
      <c r="W2076" s="79"/>
      <c r="X2076" s="79"/>
      <c r="Y2076" s="79"/>
      <c r="Z2076" s="79"/>
      <c r="AA2076" s="261">
        <f t="shared" ref="AA2076:AA2078" si="44">SUM(G2076:N2076)</f>
        <v>100000</v>
      </c>
      <c r="AB2076" s="175"/>
      <c r="AC2076" s="136"/>
      <c r="AD2076" s="137"/>
      <c r="AE2076" s="136"/>
      <c r="AF2076" s="126"/>
      <c r="AG2076" s="126"/>
    </row>
    <row r="2077" spans="1:33" s="52" customFormat="1" x14ac:dyDescent="0.25">
      <c r="A2077" s="514"/>
      <c r="B2077" s="511"/>
      <c r="C2077" s="517"/>
      <c r="D2077" s="517"/>
      <c r="E2077" s="520"/>
      <c r="F2077" s="132" t="s">
        <v>26</v>
      </c>
      <c r="G2077" s="79"/>
      <c r="H2077" s="79"/>
      <c r="I2077" s="79"/>
      <c r="J2077" s="79">
        <v>682500</v>
      </c>
      <c r="K2077" s="79"/>
      <c r="L2077" s="79"/>
      <c r="M2077" s="79"/>
      <c r="N2077" s="79"/>
      <c r="O2077" s="79"/>
      <c r="P2077" s="79"/>
      <c r="Q2077" s="79"/>
      <c r="R2077" s="79">
        <v>493269</v>
      </c>
      <c r="S2077" s="79"/>
      <c r="T2077" s="79"/>
      <c r="U2077" s="79"/>
      <c r="V2077" s="79"/>
      <c r="W2077" s="79"/>
      <c r="X2077" s="79"/>
      <c r="Y2077" s="79"/>
      <c r="Z2077" s="79"/>
      <c r="AA2077" s="261">
        <f t="shared" si="44"/>
        <v>682500</v>
      </c>
      <c r="AB2077" s="175"/>
      <c r="AC2077" s="136">
        <v>2</v>
      </c>
      <c r="AD2077" s="137">
        <v>189231</v>
      </c>
      <c r="AE2077" s="136" t="s">
        <v>1520</v>
      </c>
      <c r="AF2077" s="126"/>
      <c r="AG2077" s="126"/>
    </row>
    <row r="2078" spans="1:33" s="52" customFormat="1" x14ac:dyDescent="0.25">
      <c r="A2078" s="514"/>
      <c r="B2078" s="511"/>
      <c r="C2078" s="517"/>
      <c r="D2078" s="517"/>
      <c r="E2078" s="520"/>
      <c r="F2078" s="132" t="s">
        <v>76</v>
      </c>
      <c r="G2078" s="79"/>
      <c r="H2078" s="79"/>
      <c r="I2078" s="79"/>
      <c r="J2078" s="79">
        <v>40000</v>
      </c>
      <c r="K2078" s="79"/>
      <c r="L2078" s="79"/>
      <c r="M2078" s="79"/>
      <c r="N2078" s="79"/>
      <c r="O2078" s="79"/>
      <c r="P2078" s="79"/>
      <c r="Q2078" s="79"/>
      <c r="R2078" s="79">
        <v>40000</v>
      </c>
      <c r="S2078" s="79"/>
      <c r="T2078" s="79"/>
      <c r="U2078" s="79"/>
      <c r="V2078" s="79"/>
      <c r="W2078" s="79"/>
      <c r="X2078" s="79"/>
      <c r="Y2078" s="79"/>
      <c r="Z2078" s="79"/>
      <c r="AA2078" s="261">
        <f t="shared" si="44"/>
        <v>40000</v>
      </c>
      <c r="AB2078" s="175"/>
      <c r="AC2078" s="136"/>
      <c r="AD2078" s="137"/>
      <c r="AE2078" s="136"/>
      <c r="AF2078" s="126"/>
      <c r="AG2078" s="126"/>
    </row>
    <row r="2079" spans="1:33" s="52" customFormat="1" x14ac:dyDescent="0.25">
      <c r="A2079" s="514"/>
      <c r="B2079" s="511"/>
      <c r="C2079" s="517"/>
      <c r="D2079" s="517"/>
      <c r="E2079" s="520"/>
      <c r="F2079" s="132" t="s">
        <v>46</v>
      </c>
      <c r="G2079" s="79"/>
      <c r="H2079" s="79"/>
      <c r="I2079" s="79"/>
      <c r="J2079" s="79"/>
      <c r="K2079" s="79"/>
      <c r="L2079" s="79"/>
      <c r="M2079" s="79"/>
      <c r="N2079" s="79"/>
      <c r="O2079" s="79"/>
      <c r="P2079" s="79"/>
      <c r="Q2079" s="79"/>
      <c r="R2079" s="79">
        <v>64654</v>
      </c>
      <c r="S2079" s="79"/>
      <c r="T2079" s="79"/>
      <c r="U2079" s="79"/>
      <c r="V2079" s="79"/>
      <c r="W2079" s="79"/>
      <c r="X2079" s="79"/>
      <c r="Y2079" s="79"/>
      <c r="Z2079" s="79"/>
      <c r="AA2079" s="261">
        <v>64654</v>
      </c>
      <c r="AB2079" s="175"/>
      <c r="AC2079" s="136"/>
      <c r="AD2079" s="137"/>
      <c r="AE2079" s="136"/>
      <c r="AF2079" s="126"/>
      <c r="AG2079" s="126"/>
    </row>
    <row r="2080" spans="1:33" s="52" customFormat="1" x14ac:dyDescent="0.25">
      <c r="A2080" s="514"/>
      <c r="B2080" s="511"/>
      <c r="C2080" s="517"/>
      <c r="D2080" s="517"/>
      <c r="E2080" s="520"/>
      <c r="F2080" s="132" t="s">
        <v>82</v>
      </c>
      <c r="G2080" s="79"/>
      <c r="H2080" s="79"/>
      <c r="I2080" s="79"/>
      <c r="J2080" s="79"/>
      <c r="K2080" s="79"/>
      <c r="L2080" s="79"/>
      <c r="M2080" s="79"/>
      <c r="N2080" s="79"/>
      <c r="O2080" s="79"/>
      <c r="P2080" s="79"/>
      <c r="Q2080" s="79"/>
      <c r="R2080" s="79">
        <v>120000</v>
      </c>
      <c r="S2080" s="79"/>
      <c r="T2080" s="79"/>
      <c r="U2080" s="79"/>
      <c r="V2080" s="79"/>
      <c r="W2080" s="79"/>
      <c r="X2080" s="79"/>
      <c r="Y2080" s="79"/>
      <c r="Z2080" s="79"/>
      <c r="AA2080" s="261">
        <v>120000</v>
      </c>
      <c r="AB2080" s="175"/>
      <c r="AC2080" s="136"/>
      <c r="AD2080" s="137"/>
      <c r="AE2080" s="136"/>
      <c r="AF2080" s="126"/>
      <c r="AG2080" s="126"/>
    </row>
    <row r="2081" spans="1:33" s="52" customFormat="1" x14ac:dyDescent="0.25">
      <c r="A2081" s="514"/>
      <c r="B2081" s="511"/>
      <c r="C2081" s="517"/>
      <c r="D2081" s="517"/>
      <c r="E2081" s="520"/>
      <c r="F2081" s="132" t="s">
        <v>25</v>
      </c>
      <c r="G2081" s="79"/>
      <c r="H2081" s="79"/>
      <c r="I2081" s="79"/>
      <c r="J2081" s="79"/>
      <c r="K2081" s="79"/>
      <c r="L2081" s="79"/>
      <c r="M2081" s="79"/>
      <c r="N2081" s="79"/>
      <c r="O2081" s="79"/>
      <c r="P2081" s="79"/>
      <c r="Q2081" s="79"/>
      <c r="R2081" s="79">
        <v>223700</v>
      </c>
      <c r="S2081" s="79"/>
      <c r="T2081" s="79"/>
      <c r="U2081" s="79"/>
      <c r="V2081" s="79"/>
      <c r="W2081" s="79"/>
      <c r="X2081" s="79"/>
      <c r="Y2081" s="79"/>
      <c r="Z2081" s="79"/>
      <c r="AA2081" s="261">
        <v>223700</v>
      </c>
      <c r="AB2081" s="175"/>
      <c r="AC2081" s="136"/>
      <c r="AD2081" s="137"/>
      <c r="AE2081" s="136"/>
      <c r="AF2081" s="126"/>
      <c r="AG2081" s="126"/>
    </row>
    <row r="2082" spans="1:33" s="52" customFormat="1" x14ac:dyDescent="0.25">
      <c r="A2082" s="514"/>
      <c r="B2082" s="511"/>
      <c r="C2082" s="517"/>
      <c r="D2082" s="517"/>
      <c r="E2082" s="520"/>
      <c r="F2082" s="132" t="s">
        <v>174</v>
      </c>
      <c r="G2082" s="79"/>
      <c r="H2082" s="79"/>
      <c r="I2082" s="79"/>
      <c r="J2082" s="79"/>
      <c r="K2082" s="79"/>
      <c r="L2082" s="79"/>
      <c r="M2082" s="79"/>
      <c r="N2082" s="79"/>
      <c r="O2082" s="79"/>
      <c r="P2082" s="79"/>
      <c r="Q2082" s="79"/>
      <c r="R2082" s="79">
        <v>90432</v>
      </c>
      <c r="S2082" s="79"/>
      <c r="T2082" s="79"/>
      <c r="U2082" s="79"/>
      <c r="V2082" s="79"/>
      <c r="W2082" s="79"/>
      <c r="X2082" s="79"/>
      <c r="Y2082" s="79"/>
      <c r="Z2082" s="79"/>
      <c r="AA2082" s="261">
        <v>90432</v>
      </c>
      <c r="AB2082" s="175"/>
      <c r="AC2082" s="136"/>
      <c r="AD2082" s="137"/>
      <c r="AE2082" s="136"/>
      <c r="AF2082" s="126"/>
      <c r="AG2082" s="126"/>
    </row>
    <row r="2083" spans="1:33" s="52" customFormat="1" x14ac:dyDescent="0.25">
      <c r="A2083" s="514"/>
      <c r="B2083" s="511"/>
      <c r="C2083" s="517"/>
      <c r="D2083" s="517"/>
      <c r="E2083" s="520"/>
      <c r="F2083" s="132" t="s">
        <v>54</v>
      </c>
      <c r="G2083" s="79"/>
      <c r="H2083" s="79"/>
      <c r="I2083" s="79"/>
      <c r="J2083" s="79"/>
      <c r="K2083" s="79"/>
      <c r="L2083" s="79"/>
      <c r="M2083" s="79"/>
      <c r="N2083" s="79"/>
      <c r="O2083" s="79"/>
      <c r="P2083" s="79"/>
      <c r="Q2083" s="79"/>
      <c r="R2083" s="79"/>
      <c r="S2083" s="79">
        <v>100000</v>
      </c>
      <c r="T2083" s="79"/>
      <c r="U2083" s="79"/>
      <c r="V2083" s="79"/>
      <c r="W2083" s="79"/>
      <c r="X2083" s="79"/>
      <c r="Y2083" s="79"/>
      <c r="Z2083" s="79"/>
      <c r="AA2083" s="261">
        <v>100000</v>
      </c>
      <c r="AB2083" s="175"/>
      <c r="AC2083" s="136"/>
      <c r="AD2083" s="137"/>
      <c r="AE2083" s="136"/>
      <c r="AF2083" s="126"/>
      <c r="AG2083" s="126"/>
    </row>
    <row r="2084" spans="1:33" s="52" customFormat="1" x14ac:dyDescent="0.25">
      <c r="A2084" s="515"/>
      <c r="B2084" s="512"/>
      <c r="C2084" s="518"/>
      <c r="D2084" s="518"/>
      <c r="E2084" s="521"/>
      <c r="F2084" s="132" t="s">
        <v>758</v>
      </c>
      <c r="G2084" s="79"/>
      <c r="H2084" s="79"/>
      <c r="I2084" s="79"/>
      <c r="J2084" s="79"/>
      <c r="K2084" s="79"/>
      <c r="L2084" s="79"/>
      <c r="M2084" s="79"/>
      <c r="N2084" s="79"/>
      <c r="O2084" s="79"/>
      <c r="P2084" s="79"/>
      <c r="Q2084" s="79"/>
      <c r="R2084" s="79"/>
      <c r="S2084" s="79">
        <v>20000</v>
      </c>
      <c r="T2084" s="79"/>
      <c r="U2084" s="79"/>
      <c r="V2084" s="79"/>
      <c r="W2084" s="79"/>
      <c r="X2084" s="79"/>
      <c r="Y2084" s="79"/>
      <c r="Z2084" s="79"/>
      <c r="AA2084" s="261">
        <v>20000</v>
      </c>
      <c r="AB2084" s="175"/>
      <c r="AC2084" s="136"/>
      <c r="AD2084" s="137"/>
      <c r="AE2084" s="136"/>
      <c r="AF2084" s="126"/>
      <c r="AG2084" s="126"/>
    </row>
    <row r="2085" spans="1:33" s="52" customFormat="1" x14ac:dyDescent="0.25">
      <c r="A2085" s="181"/>
      <c r="B2085" s="182" t="s">
        <v>16</v>
      </c>
      <c r="C2085" s="183"/>
      <c r="D2085" s="82"/>
      <c r="E2085" s="82"/>
      <c r="F2085" s="184"/>
      <c r="G2085" s="143"/>
      <c r="H2085" s="143"/>
      <c r="I2085" s="143"/>
      <c r="J2085" s="143"/>
      <c r="K2085" s="143"/>
      <c r="L2085" s="143"/>
      <c r="M2085" s="143"/>
      <c r="N2085" s="143"/>
      <c r="O2085" s="143"/>
      <c r="P2085" s="143"/>
      <c r="Q2085" s="143"/>
      <c r="R2085" s="143"/>
      <c r="S2085" s="143"/>
      <c r="T2085" s="143"/>
      <c r="U2085" s="143"/>
      <c r="V2085" s="143"/>
      <c r="W2085" s="143"/>
      <c r="X2085" s="143"/>
      <c r="Y2085" s="143"/>
      <c r="Z2085" s="143"/>
      <c r="AA2085" s="144">
        <f>SUM(AA2076:AA2084)</f>
        <v>1441286</v>
      </c>
      <c r="AB2085" s="145">
        <f>AA2085/E2076</f>
        <v>0.99999978491435193</v>
      </c>
      <c r="AC2085" s="136"/>
      <c r="AD2085" s="137"/>
      <c r="AE2085" s="136"/>
      <c r="AF2085" s="126"/>
      <c r="AG2085" s="126"/>
    </row>
    <row r="2086" spans="1:33" s="52" customFormat="1" x14ac:dyDescent="0.25">
      <c r="A2086" s="513">
        <v>238</v>
      </c>
      <c r="B2086" s="510" t="s">
        <v>759</v>
      </c>
      <c r="C2086" s="516" t="s">
        <v>752</v>
      </c>
      <c r="D2086" s="522" t="s">
        <v>910</v>
      </c>
      <c r="E2086" s="519">
        <v>1842016.31</v>
      </c>
      <c r="F2086" s="132" t="s">
        <v>32</v>
      </c>
      <c r="G2086" s="79"/>
      <c r="H2086" s="79"/>
      <c r="I2086" s="79"/>
      <c r="J2086" s="79">
        <v>60000</v>
      </c>
      <c r="K2086" s="79"/>
      <c r="L2086" s="79"/>
      <c r="M2086" s="79"/>
      <c r="N2086" s="79"/>
      <c r="O2086" s="79"/>
      <c r="P2086" s="79"/>
      <c r="Q2086" s="79"/>
      <c r="R2086" s="79"/>
      <c r="S2086" s="79">
        <v>60000</v>
      </c>
      <c r="T2086" s="79"/>
      <c r="U2086" s="79"/>
      <c r="V2086" s="79"/>
      <c r="W2086" s="79"/>
      <c r="X2086" s="79"/>
      <c r="Y2086" s="79"/>
      <c r="Z2086" s="79"/>
      <c r="AA2086" s="261">
        <v>60000</v>
      </c>
      <c r="AB2086" s="175"/>
      <c r="AC2086" s="136"/>
      <c r="AD2086" s="137"/>
      <c r="AE2086" s="136"/>
      <c r="AF2086" s="126"/>
      <c r="AG2086" s="126"/>
    </row>
    <row r="2087" spans="1:33" s="52" customFormat="1" x14ac:dyDescent="0.25">
      <c r="A2087" s="514"/>
      <c r="B2087" s="511"/>
      <c r="C2087" s="517"/>
      <c r="D2087" s="577"/>
      <c r="E2087" s="520"/>
      <c r="F2087" s="132" t="s">
        <v>26</v>
      </c>
      <c r="G2087" s="79"/>
      <c r="H2087" s="79"/>
      <c r="I2087" s="79"/>
      <c r="J2087" s="79">
        <v>1050000</v>
      </c>
      <c r="K2087" s="79"/>
      <c r="L2087" s="79"/>
      <c r="M2087" s="79"/>
      <c r="N2087" s="79"/>
      <c r="O2087" s="79"/>
      <c r="P2087" s="79"/>
      <c r="Q2087" s="79"/>
      <c r="R2087" s="79">
        <v>1050000</v>
      </c>
      <c r="S2087" s="79"/>
      <c r="T2087" s="79"/>
      <c r="U2087" s="79"/>
      <c r="V2087" s="79"/>
      <c r="W2087" s="79"/>
      <c r="X2087" s="79"/>
      <c r="Y2087" s="79"/>
      <c r="Z2087" s="79"/>
      <c r="AA2087" s="261">
        <v>1050000</v>
      </c>
      <c r="AB2087" s="175"/>
      <c r="AC2087" s="136"/>
      <c r="AD2087" s="137"/>
      <c r="AE2087" s="136"/>
      <c r="AF2087" s="126"/>
      <c r="AG2087" s="126"/>
    </row>
    <row r="2088" spans="1:33" s="52" customFormat="1" x14ac:dyDescent="0.25">
      <c r="A2088" s="514"/>
      <c r="B2088" s="511"/>
      <c r="C2088" s="517"/>
      <c r="D2088" s="577"/>
      <c r="E2088" s="520"/>
      <c r="F2088" s="132" t="s">
        <v>76</v>
      </c>
      <c r="G2088" s="79"/>
      <c r="H2088" s="79"/>
      <c r="I2088" s="79"/>
      <c r="J2088" s="79">
        <v>60000</v>
      </c>
      <c r="K2088" s="79"/>
      <c r="L2088" s="79"/>
      <c r="M2088" s="79"/>
      <c r="N2088" s="79"/>
      <c r="O2088" s="79"/>
      <c r="P2088" s="79"/>
      <c r="Q2088" s="79"/>
      <c r="R2088" s="79">
        <v>60000</v>
      </c>
      <c r="S2088" s="79"/>
      <c r="T2088" s="79"/>
      <c r="U2088" s="79"/>
      <c r="V2088" s="79"/>
      <c r="W2088" s="79"/>
      <c r="X2088" s="79"/>
      <c r="Y2088" s="79"/>
      <c r="Z2088" s="79"/>
      <c r="AA2088" s="261">
        <v>60000</v>
      </c>
      <c r="AB2088" s="175"/>
      <c r="AC2088" s="136"/>
      <c r="AD2088" s="137"/>
      <c r="AE2088" s="136"/>
      <c r="AF2088" s="126"/>
      <c r="AG2088" s="126"/>
    </row>
    <row r="2089" spans="1:33" s="52" customFormat="1" x14ac:dyDescent="0.25">
      <c r="A2089" s="514"/>
      <c r="B2089" s="511"/>
      <c r="C2089" s="517"/>
      <c r="D2089" s="577"/>
      <c r="E2089" s="520"/>
      <c r="F2089" s="132" t="s">
        <v>46</v>
      </c>
      <c r="G2089" s="79"/>
      <c r="H2089" s="79"/>
      <c r="I2089" s="79"/>
      <c r="J2089" s="79"/>
      <c r="K2089" s="79"/>
      <c r="L2089" s="79"/>
      <c r="M2089" s="79"/>
      <c r="N2089" s="79"/>
      <c r="O2089" s="79"/>
      <c r="P2089" s="79"/>
      <c r="Q2089" s="79"/>
      <c r="R2089" s="79"/>
      <c r="S2089" s="79"/>
      <c r="T2089" s="79">
        <v>67004</v>
      </c>
      <c r="U2089" s="79"/>
      <c r="V2089" s="79"/>
      <c r="W2089" s="79"/>
      <c r="X2089" s="79"/>
      <c r="Y2089" s="79"/>
      <c r="Z2089" s="79"/>
      <c r="AA2089" s="261">
        <v>67004</v>
      </c>
      <c r="AB2089" s="175"/>
      <c r="AC2089" s="136"/>
      <c r="AD2089" s="137"/>
      <c r="AE2089" s="136"/>
      <c r="AF2089" s="126"/>
      <c r="AG2089" s="126"/>
    </row>
    <row r="2090" spans="1:33" s="52" customFormat="1" x14ac:dyDescent="0.25">
      <c r="A2090" s="514"/>
      <c r="B2090" s="511"/>
      <c r="C2090" s="517"/>
      <c r="D2090" s="577"/>
      <c r="E2090" s="520"/>
      <c r="F2090" s="132" t="s">
        <v>82</v>
      </c>
      <c r="G2090" s="79"/>
      <c r="H2090" s="79"/>
      <c r="I2090" s="79"/>
      <c r="J2090" s="79"/>
      <c r="K2090" s="79"/>
      <c r="L2090" s="79"/>
      <c r="M2090" s="79"/>
      <c r="N2090" s="79"/>
      <c r="O2090" s="79"/>
      <c r="P2090" s="79"/>
      <c r="Q2090" s="79"/>
      <c r="R2090" s="79"/>
      <c r="S2090" s="79"/>
      <c r="T2090" s="79">
        <v>160000</v>
      </c>
      <c r="U2090" s="79"/>
      <c r="V2090" s="79"/>
      <c r="W2090" s="79"/>
      <c r="X2090" s="79"/>
      <c r="Y2090" s="79"/>
      <c r="Z2090" s="79"/>
      <c r="AA2090" s="261">
        <v>160000</v>
      </c>
      <c r="AB2090" s="175"/>
      <c r="AC2090" s="136"/>
      <c r="AD2090" s="137"/>
      <c r="AE2090" s="136"/>
      <c r="AF2090" s="126"/>
      <c r="AG2090" s="126"/>
    </row>
    <row r="2091" spans="1:33" s="52" customFormat="1" x14ac:dyDescent="0.25">
      <c r="A2091" s="514"/>
      <c r="B2091" s="511"/>
      <c r="C2091" s="517"/>
      <c r="D2091" s="577"/>
      <c r="E2091" s="520"/>
      <c r="F2091" s="132" t="s">
        <v>25</v>
      </c>
      <c r="G2091" s="79"/>
      <c r="H2091" s="79"/>
      <c r="I2091" s="79"/>
      <c r="J2091" s="79"/>
      <c r="K2091" s="79"/>
      <c r="L2091" s="79"/>
      <c r="M2091" s="79"/>
      <c r="N2091" s="79"/>
      <c r="O2091" s="79"/>
      <c r="P2091" s="79"/>
      <c r="Q2091" s="79"/>
      <c r="R2091" s="79"/>
      <c r="S2091" s="79"/>
      <c r="T2091" s="79"/>
      <c r="U2091" s="79"/>
      <c r="V2091" s="79">
        <v>245724</v>
      </c>
      <c r="W2091" s="79"/>
      <c r="X2091" s="79"/>
      <c r="Y2091" s="79"/>
      <c r="Z2091" s="79"/>
      <c r="AA2091" s="261">
        <v>245724</v>
      </c>
      <c r="AB2091" s="175"/>
      <c r="AC2091" s="136"/>
      <c r="AD2091" s="137"/>
      <c r="AE2091" s="136"/>
      <c r="AF2091" s="126"/>
      <c r="AG2091" s="126"/>
    </row>
    <row r="2092" spans="1:33" s="52" customFormat="1" x14ac:dyDescent="0.25">
      <c r="A2092" s="514"/>
      <c r="B2092" s="511"/>
      <c r="C2092" s="517"/>
      <c r="D2092" s="577"/>
      <c r="E2092" s="520"/>
      <c r="F2092" s="132" t="s">
        <v>174</v>
      </c>
      <c r="G2092" s="79"/>
      <c r="H2092" s="79"/>
      <c r="I2092" s="79"/>
      <c r="J2092" s="79"/>
      <c r="K2092" s="79"/>
      <c r="L2092" s="79"/>
      <c r="M2092" s="79"/>
      <c r="N2092" s="79"/>
      <c r="O2092" s="79"/>
      <c r="P2092" s="79"/>
      <c r="Q2092" s="79"/>
      <c r="R2092" s="79"/>
      <c r="S2092" s="79"/>
      <c r="T2092" s="79"/>
      <c r="U2092" s="79">
        <v>79288</v>
      </c>
      <c r="V2092" s="79"/>
      <c r="W2092" s="79"/>
      <c r="X2092" s="79"/>
      <c r="Y2092" s="79"/>
      <c r="Z2092" s="79"/>
      <c r="AA2092" s="261">
        <v>79288</v>
      </c>
      <c r="AB2092" s="175"/>
      <c r="AC2092" s="136"/>
      <c r="AD2092" s="137"/>
      <c r="AE2092" s="136"/>
      <c r="AF2092" s="126"/>
      <c r="AG2092" s="126"/>
    </row>
    <row r="2093" spans="1:33" s="52" customFormat="1" x14ac:dyDescent="0.25">
      <c r="A2093" s="514"/>
      <c r="B2093" s="511"/>
      <c r="C2093" s="517"/>
      <c r="D2093" s="577"/>
      <c r="E2093" s="520"/>
      <c r="F2093" s="132" t="s">
        <v>54</v>
      </c>
      <c r="G2093" s="79"/>
      <c r="H2093" s="79"/>
      <c r="I2093" s="79"/>
      <c r="J2093" s="79"/>
      <c r="K2093" s="79"/>
      <c r="L2093" s="79"/>
      <c r="M2093" s="79"/>
      <c r="N2093" s="79"/>
      <c r="O2093" s="79"/>
      <c r="P2093" s="79"/>
      <c r="Q2093" s="79"/>
      <c r="R2093" s="79"/>
      <c r="S2093" s="79"/>
      <c r="T2093" s="79"/>
      <c r="U2093" s="79">
        <v>100000</v>
      </c>
      <c r="V2093" s="79"/>
      <c r="W2093" s="79"/>
      <c r="X2093" s="79"/>
      <c r="Y2093" s="79"/>
      <c r="Z2093" s="79"/>
      <c r="AA2093" s="261">
        <v>100000</v>
      </c>
      <c r="AB2093" s="175"/>
      <c r="AC2093" s="136"/>
      <c r="AD2093" s="137"/>
      <c r="AE2093" s="136"/>
      <c r="AF2093" s="126"/>
      <c r="AG2093" s="126"/>
    </row>
    <row r="2094" spans="1:33" s="52" customFormat="1" x14ac:dyDescent="0.25">
      <c r="A2094" s="515"/>
      <c r="B2094" s="512"/>
      <c r="C2094" s="518"/>
      <c r="D2094" s="578"/>
      <c r="E2094" s="521"/>
      <c r="F2094" s="132" t="s">
        <v>758</v>
      </c>
      <c r="G2094" s="79"/>
      <c r="H2094" s="79"/>
      <c r="I2094" s="79"/>
      <c r="J2094" s="79"/>
      <c r="K2094" s="79"/>
      <c r="L2094" s="79"/>
      <c r="M2094" s="79"/>
      <c r="N2094" s="79"/>
      <c r="O2094" s="79"/>
      <c r="P2094" s="79"/>
      <c r="Q2094" s="79"/>
      <c r="R2094" s="79"/>
      <c r="S2094" s="79"/>
      <c r="T2094" s="79"/>
      <c r="U2094" s="79">
        <v>20000</v>
      </c>
      <c r="V2094" s="79"/>
      <c r="W2094" s="79"/>
      <c r="X2094" s="79"/>
      <c r="Y2094" s="79"/>
      <c r="Z2094" s="79"/>
      <c r="AA2094" s="261">
        <v>20000</v>
      </c>
      <c r="AB2094" s="175"/>
      <c r="AC2094" s="136"/>
      <c r="AD2094" s="137"/>
      <c r="AE2094" s="136"/>
      <c r="AF2094" s="126"/>
      <c r="AG2094" s="126"/>
    </row>
    <row r="2095" spans="1:33" s="52" customFormat="1" x14ac:dyDescent="0.25">
      <c r="A2095" s="181"/>
      <c r="B2095" s="182" t="s">
        <v>16</v>
      </c>
      <c r="C2095" s="183"/>
      <c r="D2095" s="82"/>
      <c r="E2095" s="82"/>
      <c r="F2095" s="184"/>
      <c r="G2095" s="143"/>
      <c r="H2095" s="143"/>
      <c r="I2095" s="143"/>
      <c r="J2095" s="143"/>
      <c r="K2095" s="143"/>
      <c r="L2095" s="143"/>
      <c r="M2095" s="143"/>
      <c r="N2095" s="143"/>
      <c r="O2095" s="143"/>
      <c r="P2095" s="143"/>
      <c r="Q2095" s="143"/>
      <c r="R2095" s="143"/>
      <c r="S2095" s="143"/>
      <c r="T2095" s="143"/>
      <c r="U2095" s="143"/>
      <c r="V2095" s="143"/>
      <c r="W2095" s="143"/>
      <c r="X2095" s="143"/>
      <c r="Y2095" s="143"/>
      <c r="Z2095" s="143"/>
      <c r="AA2095" s="144">
        <f>SUM(AA2086:AA2094)</f>
        <v>1842016</v>
      </c>
      <c r="AB2095" s="145">
        <f>AA2095/E2086</f>
        <v>0.99999983170615891</v>
      </c>
      <c r="AC2095" s="136"/>
      <c r="AD2095" s="137"/>
      <c r="AE2095" s="136"/>
      <c r="AF2095" s="126"/>
      <c r="AG2095" s="126"/>
    </row>
    <row r="2096" spans="1:33" s="52" customFormat="1" x14ac:dyDescent="0.25">
      <c r="A2096" s="513">
        <v>239</v>
      </c>
      <c r="B2096" s="510" t="s">
        <v>764</v>
      </c>
      <c r="C2096" s="516" t="s">
        <v>756</v>
      </c>
      <c r="D2096" s="522" t="s">
        <v>1168</v>
      </c>
      <c r="E2096" s="519">
        <v>1704575.4500000002</v>
      </c>
      <c r="F2096" s="132" t="s">
        <v>685</v>
      </c>
      <c r="G2096" s="79"/>
      <c r="H2096" s="79"/>
      <c r="I2096" s="79"/>
      <c r="J2096" s="79"/>
      <c r="K2096" s="79">
        <v>29366</v>
      </c>
      <c r="L2096" s="79"/>
      <c r="M2096" s="79"/>
      <c r="N2096" s="79"/>
      <c r="O2096" s="79"/>
      <c r="P2096" s="79"/>
      <c r="Q2096" s="79"/>
      <c r="R2096" s="79"/>
      <c r="S2096" s="79"/>
      <c r="T2096" s="79">
        <v>29366</v>
      </c>
      <c r="U2096" s="79"/>
      <c r="V2096" s="79"/>
      <c r="W2096" s="79"/>
      <c r="X2096" s="79"/>
      <c r="Y2096" s="79"/>
      <c r="Z2096" s="79"/>
      <c r="AA2096" s="261">
        <v>29366</v>
      </c>
      <c r="AB2096" s="175"/>
      <c r="AC2096" s="136"/>
      <c r="AD2096" s="137"/>
      <c r="AE2096" s="136"/>
      <c r="AF2096" s="126"/>
      <c r="AG2096" s="126"/>
    </row>
    <row r="2097" spans="1:33" s="52" customFormat="1" x14ac:dyDescent="0.25">
      <c r="A2097" s="514"/>
      <c r="B2097" s="511"/>
      <c r="C2097" s="517"/>
      <c r="D2097" s="630"/>
      <c r="E2097" s="520"/>
      <c r="F2097" s="132" t="s">
        <v>760</v>
      </c>
      <c r="G2097" s="79"/>
      <c r="H2097" s="79"/>
      <c r="I2097" s="79"/>
      <c r="J2097" s="79"/>
      <c r="K2097" s="79"/>
      <c r="L2097" s="79"/>
      <c r="M2097" s="79"/>
      <c r="N2097" s="79"/>
      <c r="O2097" s="79"/>
      <c r="P2097" s="79"/>
      <c r="Q2097" s="79"/>
      <c r="R2097" s="79">
        <v>139486</v>
      </c>
      <c r="S2097" s="79"/>
      <c r="T2097" s="79"/>
      <c r="U2097" s="79"/>
      <c r="V2097" s="79"/>
      <c r="W2097" s="79"/>
      <c r="X2097" s="79"/>
      <c r="Y2097" s="79"/>
      <c r="Z2097" s="79"/>
      <c r="AA2097" s="261">
        <v>139486</v>
      </c>
      <c r="AB2097" s="175"/>
      <c r="AC2097" s="136"/>
      <c r="AD2097" s="137"/>
      <c r="AE2097" s="136"/>
      <c r="AF2097" s="126"/>
      <c r="AG2097" s="126"/>
    </row>
    <row r="2098" spans="1:33" s="52" customFormat="1" x14ac:dyDescent="0.25">
      <c r="A2098" s="514"/>
      <c r="B2098" s="511"/>
      <c r="C2098" s="517"/>
      <c r="D2098" s="630"/>
      <c r="E2098" s="520"/>
      <c r="F2098" s="132" t="s">
        <v>761</v>
      </c>
      <c r="G2098" s="79"/>
      <c r="H2098" s="79"/>
      <c r="I2098" s="79"/>
      <c r="J2098" s="79"/>
      <c r="K2098" s="79"/>
      <c r="L2098" s="79"/>
      <c r="M2098" s="79"/>
      <c r="N2098" s="79"/>
      <c r="O2098" s="79"/>
      <c r="P2098" s="79"/>
      <c r="Q2098" s="79"/>
      <c r="R2098" s="79">
        <v>29366</v>
      </c>
      <c r="S2098" s="79"/>
      <c r="T2098" s="79"/>
      <c r="U2098" s="79"/>
      <c r="V2098" s="79"/>
      <c r="W2098" s="79"/>
      <c r="X2098" s="79"/>
      <c r="Y2098" s="79"/>
      <c r="Z2098" s="79"/>
      <c r="AA2098" s="261">
        <v>29366</v>
      </c>
      <c r="AB2098" s="175"/>
      <c r="AC2098" s="136"/>
      <c r="AD2098" s="137"/>
      <c r="AE2098" s="136"/>
      <c r="AF2098" s="126"/>
      <c r="AG2098" s="126"/>
    </row>
    <row r="2099" spans="1:33" s="52" customFormat="1" x14ac:dyDescent="0.25">
      <c r="A2099" s="514"/>
      <c r="B2099" s="511"/>
      <c r="C2099" s="517"/>
      <c r="D2099" s="630"/>
      <c r="E2099" s="520"/>
      <c r="F2099" s="132" t="s">
        <v>762</v>
      </c>
      <c r="G2099" s="79"/>
      <c r="H2099" s="79"/>
      <c r="I2099" s="79"/>
      <c r="J2099" s="79"/>
      <c r="K2099" s="79"/>
      <c r="L2099" s="79"/>
      <c r="M2099" s="79"/>
      <c r="N2099" s="79"/>
      <c r="O2099" s="79"/>
      <c r="P2099" s="79"/>
      <c r="Q2099" s="79"/>
      <c r="R2099" s="79">
        <v>146828</v>
      </c>
      <c r="S2099" s="79"/>
      <c r="T2099" s="79"/>
      <c r="U2099" s="79"/>
      <c r="V2099" s="79"/>
      <c r="W2099" s="79"/>
      <c r="X2099" s="79"/>
      <c r="Y2099" s="79"/>
      <c r="Z2099" s="79"/>
      <c r="AA2099" s="261">
        <v>146828</v>
      </c>
      <c r="AB2099" s="175"/>
      <c r="AC2099" s="136"/>
      <c r="AD2099" s="137"/>
      <c r="AE2099" s="136"/>
      <c r="AF2099" s="126"/>
      <c r="AG2099" s="126"/>
    </row>
    <row r="2100" spans="1:33" s="52" customFormat="1" x14ac:dyDescent="0.25">
      <c r="A2100" s="514"/>
      <c r="B2100" s="511"/>
      <c r="C2100" s="517"/>
      <c r="D2100" s="630"/>
      <c r="E2100" s="520"/>
      <c r="F2100" s="132" t="s">
        <v>763</v>
      </c>
      <c r="G2100" s="79"/>
      <c r="H2100" s="79"/>
      <c r="I2100" s="79"/>
      <c r="J2100" s="79"/>
      <c r="K2100" s="79">
        <v>192249</v>
      </c>
      <c r="L2100" s="79"/>
      <c r="M2100" s="79"/>
      <c r="N2100" s="79">
        <v>192249</v>
      </c>
      <c r="O2100" s="79"/>
      <c r="P2100" s="79"/>
      <c r="Q2100" s="79"/>
      <c r="R2100" s="79"/>
      <c r="S2100" s="79"/>
      <c r="T2100" s="79"/>
      <c r="U2100" s="79"/>
      <c r="V2100" s="79"/>
      <c r="W2100" s="79"/>
      <c r="X2100" s="79"/>
      <c r="Y2100" s="79"/>
      <c r="Z2100" s="79"/>
      <c r="AA2100" s="261">
        <v>192249</v>
      </c>
      <c r="AB2100" s="175"/>
      <c r="AC2100" s="136">
        <v>2</v>
      </c>
      <c r="AD2100" s="137">
        <v>192102</v>
      </c>
      <c r="AE2100" s="136"/>
      <c r="AF2100" s="126"/>
      <c r="AG2100" s="126"/>
    </row>
    <row r="2101" spans="1:33" s="52" customFormat="1" x14ac:dyDescent="0.25">
      <c r="A2101" s="514"/>
      <c r="B2101" s="511"/>
      <c r="C2101" s="517"/>
      <c r="D2101" s="630"/>
      <c r="E2101" s="520"/>
      <c r="F2101" s="132" t="s">
        <v>100</v>
      </c>
      <c r="G2101" s="79"/>
      <c r="H2101" s="79"/>
      <c r="I2101" s="79"/>
      <c r="J2101" s="79"/>
      <c r="K2101" s="79">
        <v>829577</v>
      </c>
      <c r="L2101" s="79"/>
      <c r="M2101" s="79"/>
      <c r="N2101" s="79">
        <v>829577</v>
      </c>
      <c r="O2101" s="79"/>
      <c r="P2101" s="79"/>
      <c r="Q2101" s="79"/>
      <c r="R2101" s="79"/>
      <c r="S2101" s="79"/>
      <c r="T2101" s="79"/>
      <c r="U2101" s="79"/>
      <c r="V2101" s="79"/>
      <c r="W2101" s="79"/>
      <c r="X2101" s="79"/>
      <c r="Y2101" s="79"/>
      <c r="Z2101" s="79"/>
      <c r="AA2101" s="261">
        <v>829577</v>
      </c>
      <c r="AB2101" s="175"/>
      <c r="AC2101" s="136">
        <v>4</v>
      </c>
      <c r="AD2101" s="137">
        <v>331929</v>
      </c>
      <c r="AE2101" s="136"/>
      <c r="AF2101" s="126"/>
      <c r="AG2101" s="126"/>
    </row>
    <row r="2102" spans="1:33" s="52" customFormat="1" x14ac:dyDescent="0.25">
      <c r="A2102" s="514"/>
      <c r="B2102" s="511"/>
      <c r="C2102" s="517"/>
      <c r="D2102" s="630"/>
      <c r="E2102" s="520"/>
      <c r="F2102" s="132" t="s">
        <v>222</v>
      </c>
      <c r="G2102" s="79"/>
      <c r="H2102" s="79"/>
      <c r="I2102" s="79"/>
      <c r="J2102" s="79"/>
      <c r="K2102" s="79"/>
      <c r="L2102" s="79"/>
      <c r="M2102" s="79">
        <v>212900</v>
      </c>
      <c r="N2102" s="79">
        <v>212900</v>
      </c>
      <c r="O2102" s="79"/>
      <c r="P2102" s="79"/>
      <c r="Q2102" s="79"/>
      <c r="R2102" s="79"/>
      <c r="S2102" s="79"/>
      <c r="T2102" s="79"/>
      <c r="U2102" s="79"/>
      <c r="V2102" s="79"/>
      <c r="W2102" s="79"/>
      <c r="X2102" s="79"/>
      <c r="Y2102" s="79"/>
      <c r="Z2102" s="79"/>
      <c r="AA2102" s="261">
        <v>212900</v>
      </c>
      <c r="AB2102" s="175"/>
      <c r="AC2102" s="136">
        <v>1</v>
      </c>
      <c r="AD2102" s="137">
        <v>199004</v>
      </c>
      <c r="AE2102" s="136"/>
      <c r="AF2102" s="126"/>
      <c r="AG2102" s="126"/>
    </row>
    <row r="2103" spans="1:33" s="52" customFormat="1" x14ac:dyDescent="0.25">
      <c r="A2103" s="514"/>
      <c r="B2103" s="511"/>
      <c r="C2103" s="517"/>
      <c r="D2103" s="630"/>
      <c r="E2103" s="520"/>
      <c r="F2103" s="132" t="s">
        <v>54</v>
      </c>
      <c r="G2103" s="79"/>
      <c r="H2103" s="79"/>
      <c r="I2103" s="79"/>
      <c r="J2103" s="79"/>
      <c r="K2103" s="79"/>
      <c r="L2103" s="79"/>
      <c r="M2103" s="79">
        <v>44048</v>
      </c>
      <c r="N2103" s="79">
        <v>44048</v>
      </c>
      <c r="O2103" s="79"/>
      <c r="P2103" s="79"/>
      <c r="Q2103" s="79"/>
      <c r="R2103" s="79"/>
      <c r="S2103" s="79"/>
      <c r="T2103" s="79"/>
      <c r="U2103" s="79"/>
      <c r="V2103" s="79"/>
      <c r="W2103" s="79"/>
      <c r="X2103" s="79"/>
      <c r="Y2103" s="79"/>
      <c r="Z2103" s="79"/>
      <c r="AA2103" s="261">
        <v>44048</v>
      </c>
      <c r="AB2103" s="175"/>
      <c r="AC2103" s="136">
        <v>2</v>
      </c>
      <c r="AD2103" s="137">
        <v>44048</v>
      </c>
      <c r="AE2103" s="136"/>
      <c r="AF2103" s="126"/>
      <c r="AG2103" s="126"/>
    </row>
    <row r="2104" spans="1:33" s="52" customFormat="1" x14ac:dyDescent="0.25">
      <c r="A2104" s="514"/>
      <c r="B2104" s="511"/>
      <c r="C2104" s="517"/>
      <c r="D2104" s="630"/>
      <c r="E2104" s="520"/>
      <c r="F2104" s="132" t="s">
        <v>765</v>
      </c>
      <c r="G2104" s="79"/>
      <c r="H2104" s="79"/>
      <c r="I2104" s="79"/>
      <c r="J2104" s="79"/>
      <c r="K2104" s="79"/>
      <c r="L2104" s="79"/>
      <c r="M2104" s="79"/>
      <c r="N2104" s="79"/>
      <c r="O2104" s="79"/>
      <c r="P2104" s="79"/>
      <c r="Q2104" s="79"/>
      <c r="R2104" s="79">
        <v>29366</v>
      </c>
      <c r="S2104" s="79"/>
      <c r="T2104" s="79"/>
      <c r="U2104" s="79"/>
      <c r="V2104" s="79"/>
      <c r="W2104" s="79"/>
      <c r="X2104" s="79"/>
      <c r="Y2104" s="79"/>
      <c r="Z2104" s="79"/>
      <c r="AA2104" s="261">
        <v>29366</v>
      </c>
      <c r="AB2104" s="175"/>
      <c r="AC2104" s="136"/>
      <c r="AD2104" s="137"/>
      <c r="AE2104" s="136"/>
      <c r="AF2104" s="126"/>
      <c r="AG2104" s="126"/>
    </row>
    <row r="2105" spans="1:33" s="52" customFormat="1" x14ac:dyDescent="0.25">
      <c r="A2105" s="514"/>
      <c r="B2105" s="511"/>
      <c r="C2105" s="517"/>
      <c r="D2105" s="630"/>
      <c r="E2105" s="520"/>
      <c r="F2105" s="132" t="s">
        <v>766</v>
      </c>
      <c r="G2105" s="79"/>
      <c r="H2105" s="79"/>
      <c r="I2105" s="79"/>
      <c r="J2105" s="79"/>
      <c r="K2105" s="79"/>
      <c r="L2105" s="79"/>
      <c r="M2105" s="79"/>
      <c r="N2105" s="79"/>
      <c r="O2105" s="79"/>
      <c r="P2105" s="79"/>
      <c r="Q2105" s="79"/>
      <c r="R2105" s="79">
        <v>29366</v>
      </c>
      <c r="S2105" s="79"/>
      <c r="T2105" s="79"/>
      <c r="U2105" s="79"/>
      <c r="V2105" s="79"/>
      <c r="W2105" s="79"/>
      <c r="X2105" s="79"/>
      <c r="Y2105" s="79"/>
      <c r="Z2105" s="79"/>
      <c r="AA2105" s="261">
        <v>29366</v>
      </c>
      <c r="AB2105" s="175"/>
      <c r="AC2105" s="136"/>
      <c r="AD2105" s="137"/>
      <c r="AE2105" s="136"/>
      <c r="AF2105" s="126"/>
      <c r="AG2105" s="126"/>
    </row>
    <row r="2106" spans="1:33" s="52" customFormat="1" x14ac:dyDescent="0.25">
      <c r="A2106" s="514"/>
      <c r="B2106" s="511"/>
      <c r="C2106" s="517"/>
      <c r="D2106" s="630"/>
      <c r="E2106" s="520"/>
      <c r="F2106" s="162" t="s">
        <v>767</v>
      </c>
      <c r="G2106" s="498"/>
      <c r="H2106" s="498"/>
      <c r="I2106" s="498"/>
      <c r="J2106" s="498"/>
      <c r="K2106" s="498"/>
      <c r="L2106" s="498"/>
      <c r="M2106" s="498"/>
      <c r="N2106" s="498"/>
      <c r="O2106" s="498"/>
      <c r="P2106" s="79"/>
      <c r="Q2106" s="498"/>
      <c r="R2106" s="498"/>
      <c r="S2106" s="498">
        <v>22023.45</v>
      </c>
      <c r="T2106" s="498"/>
      <c r="U2106" s="498"/>
      <c r="V2106" s="498"/>
      <c r="W2106" s="498"/>
      <c r="X2106" s="498"/>
      <c r="Y2106" s="498"/>
      <c r="Z2106" s="498"/>
      <c r="AA2106" s="272">
        <v>22023.45</v>
      </c>
      <c r="AB2106" s="176"/>
      <c r="AC2106" s="136"/>
      <c r="AD2106" s="137"/>
      <c r="AE2106" s="136"/>
      <c r="AF2106" s="126"/>
      <c r="AG2106" s="126"/>
    </row>
    <row r="2107" spans="1:33" s="52" customFormat="1" x14ac:dyDescent="0.25">
      <c r="A2107" s="181"/>
      <c r="B2107" s="82" t="s">
        <v>16</v>
      </c>
      <c r="C2107" s="182"/>
      <c r="D2107" s="182"/>
      <c r="E2107" s="182"/>
      <c r="F2107" s="499"/>
      <c r="G2107" s="285"/>
      <c r="H2107" s="285"/>
      <c r="I2107" s="285"/>
      <c r="J2107" s="285"/>
      <c r="K2107" s="285"/>
      <c r="L2107" s="285"/>
      <c r="M2107" s="285"/>
      <c r="N2107" s="285"/>
      <c r="O2107" s="285"/>
      <c r="P2107" s="285"/>
      <c r="Q2107" s="285"/>
      <c r="R2107" s="285"/>
      <c r="S2107" s="285"/>
      <c r="T2107" s="285"/>
      <c r="U2107" s="285"/>
      <c r="V2107" s="285"/>
      <c r="W2107" s="285"/>
      <c r="X2107" s="285"/>
      <c r="Y2107" s="285"/>
      <c r="Z2107" s="285"/>
      <c r="AA2107" s="500">
        <f>SUM(AA2096:AA2106)</f>
        <v>1704575.45</v>
      </c>
      <c r="AB2107" s="501">
        <f>AA2107/E2096</f>
        <v>0.99999999999999989</v>
      </c>
      <c r="AC2107" s="136"/>
      <c r="AD2107" s="137"/>
      <c r="AE2107" s="136"/>
      <c r="AF2107" s="126"/>
      <c r="AG2107" s="126"/>
    </row>
    <row r="2108" spans="1:33" s="52" customFormat="1" ht="15.75" thickBot="1" x14ac:dyDescent="0.3">
      <c r="A2108" s="502"/>
      <c r="B2108" s="503" t="s">
        <v>768</v>
      </c>
      <c r="C2108" s="504"/>
      <c r="D2108" s="504"/>
      <c r="E2108" s="505">
        <v>453707434.58999997</v>
      </c>
      <c r="F2108" s="504"/>
      <c r="G2108" s="506">
        <f t="shared" ref="G2108:Z2108" si="45">SUM(G6:G2107)</f>
        <v>1415916</v>
      </c>
      <c r="H2108" s="506">
        <f t="shared" si="45"/>
        <v>26172991.560000002</v>
      </c>
      <c r="I2108" s="506">
        <f t="shared" si="45"/>
        <v>75478698.949999988</v>
      </c>
      <c r="J2108" s="506">
        <f t="shared" si="45"/>
        <v>69247138.729999989</v>
      </c>
      <c r="K2108" s="506">
        <f t="shared" si="45"/>
        <v>53014288.140000001</v>
      </c>
      <c r="L2108" s="506">
        <f t="shared" si="45"/>
        <v>61304459.969999984</v>
      </c>
      <c r="M2108" s="506">
        <f t="shared" si="45"/>
        <v>52483407.993999988</v>
      </c>
      <c r="N2108" s="506">
        <f t="shared" si="45"/>
        <v>55990555.530000001</v>
      </c>
      <c r="O2108" s="506">
        <f t="shared" si="45"/>
        <v>25031290.259999998</v>
      </c>
      <c r="P2108" s="506">
        <f t="shared" si="45"/>
        <v>27191909.620000008</v>
      </c>
      <c r="Q2108" s="506">
        <f t="shared" si="45"/>
        <v>42749802.155000001</v>
      </c>
      <c r="R2108" s="506">
        <f t="shared" si="45"/>
        <v>68208176.13499999</v>
      </c>
      <c r="S2108" s="506">
        <f t="shared" si="45"/>
        <v>38589694.06400001</v>
      </c>
      <c r="T2108" s="506">
        <f t="shared" si="45"/>
        <v>12635267.159999996</v>
      </c>
      <c r="U2108" s="506">
        <f t="shared" si="45"/>
        <v>8896732.9800000004</v>
      </c>
      <c r="V2108" s="506">
        <f t="shared" si="45"/>
        <v>3982908.19</v>
      </c>
      <c r="W2108" s="506">
        <f t="shared" si="45"/>
        <v>8635067.9700000025</v>
      </c>
      <c r="X2108" s="506">
        <f t="shared" si="45"/>
        <v>5253345.33</v>
      </c>
      <c r="Y2108" s="506">
        <f t="shared" si="45"/>
        <v>1822444.54</v>
      </c>
      <c r="Z2108" s="506">
        <f t="shared" si="45"/>
        <v>262363.35399999999</v>
      </c>
      <c r="AA2108" s="507" t="e">
        <f>AA2107+AA2095+AA2085+AA2075+AA2068+AA2061+AA2054+AA2045+AA2036+AA2030+AA2023+AA2014+AA2001+AA1991+AA1983+AA1973+AA1965+AA1957+AA1946+AA1937+AA1928+AA1921+AA1915+AA1907+AA1898+AA1891+AA1883+AA1876+AA1868+AA1859+AA1851+AA1843+AA1833+AA1827+AA1818+AA1809+AA1799+AA1792+AA1783+AA1775+AA1763+AA1754+AA1745+AA1737+AA1726+AA1717+AA1706+AA1699+AA1689+AA1676+AA1671+AA1662+AA1655+AA1644+AA1636+AA1627+AA1621+AA1611+AA1601+AA1594+AA1587+AA1575+AA1567+AA1558+AA1551+AA1545+AA1536+AA1529+AA1521+AA1514+AA1505+AA1496+AA1487+AA1478+AA1467+AA1455+AA1443+AA1432+AA1424+AA1415+AA1409+AA1404+AA1395+AA1386+AA1376+AA1366+AA1355+AA1350+AA1344+AA1338+AA1332+AA1326+AA1316+AA1307+AA1297+AA1286+AA1278+AA1271+AA1263+AA1257+AA1248+AA1238+AA1230+AA1218+AA1206+AA1197+AA1189+AA1180+AA1170+AA1160+AA1151+AA1141+AA1129+AA1119+AA1109+AA1100+AA1087+AA1076+AA1068+AA1060+AA1053+AA1041+AA1035+AA1025+AA1014+AA1006+AA992+AA985+AA977+AA971+AA964+AA956+AA948+AA940+AA932+AA925+AA916+AA909+AA903+AA897+AA892+AA881+AA874+AA868+AA862+AA853+AA840+AA833+AA826+AA818+AA810+AA802+AA793+AA784+AA774+AA764+AA755+AA744+AA734+AA728+AA718+AA710+AA702+AA693+AA684+AA678+AA670+AA659+AA649+AA643+AA633+AA623+AA614+AA603+AA594+AA587+AA582+AA569+AA556+AA543+AA534+AA528+AA518+AA510+AA504+AA495+AA488+AA481+AA469+AA460+AA452+AA444+AA435+AA428+AA418+AA407+AA398+AA386+AA378+AA372+AA365+AA356+AA349+AA342+AA335+AA327+AA315+AA308+AA302+AA294+AA287+AA280+AA273+AA268+AA264+AA256+AA246+AA237+AA228+AA189+AA181+AA173+AA163+AA151+AA140+AA131+AA122+AA113+AA101+AA91+AA81+AA71+AA59+AA49+AA43+AA35+AA28+AA21+AA13</f>
        <v>#VALUE!</v>
      </c>
      <c r="AB2108" s="508"/>
      <c r="AC2108" s="506">
        <f>SUM(AC6:AC2107)</f>
        <v>3451</v>
      </c>
      <c r="AD2108" s="509">
        <f>SUM(AD6:AD2107)</f>
        <v>217765046.81</v>
      </c>
      <c r="AE2108" s="136"/>
      <c r="AF2108" s="126"/>
      <c r="AG2108" s="126"/>
    </row>
    <row r="2112" spans="1:33" s="35" customFormat="1" x14ac:dyDescent="0.25">
      <c r="A2112" s="1"/>
      <c r="B2112" s="5"/>
      <c r="C2112" s="5"/>
      <c r="D2112" s="4"/>
      <c r="E2112" s="26"/>
      <c r="F2112" s="3"/>
      <c r="G2112" s="11"/>
      <c r="H2112" s="11"/>
      <c r="I2112" s="11"/>
      <c r="J2112" s="11"/>
      <c r="K2112" s="11"/>
      <c r="L2112" s="11"/>
      <c r="M2112" s="11"/>
      <c r="N2112" s="11"/>
      <c r="O2112" s="11"/>
      <c r="P2112" s="11"/>
      <c r="Q2112" s="11"/>
      <c r="R2112" s="11"/>
      <c r="S2112" s="11"/>
      <c r="T2112" s="11"/>
      <c r="U2112" s="11"/>
      <c r="V2112" s="11"/>
      <c r="W2112" s="11"/>
      <c r="X2112" s="11"/>
      <c r="Y2112" s="11"/>
      <c r="Z2112" s="11"/>
      <c r="AA2112" s="36"/>
      <c r="AB2112" s="42"/>
      <c r="AD2112" s="41"/>
    </row>
    <row r="2113" spans="1:31" x14ac:dyDescent="0.25">
      <c r="F2113" s="601" t="s">
        <v>1086</v>
      </c>
      <c r="G2113" s="602"/>
      <c r="H2113" s="603"/>
      <c r="U2113" s="742" t="s">
        <v>1513</v>
      </c>
      <c r="V2113" s="742"/>
      <c r="X2113" s="742" t="s">
        <v>1514</v>
      </c>
      <c r="Y2113" s="742"/>
      <c r="AA2113" s="3"/>
      <c r="AB2113" s="42"/>
      <c r="AD2113" s="49"/>
    </row>
    <row r="2114" spans="1:31" x14ac:dyDescent="0.25">
      <c r="F2114" s="19" t="s">
        <v>5</v>
      </c>
      <c r="G2114" s="27" t="s">
        <v>6</v>
      </c>
      <c r="H2114" s="27" t="s">
        <v>7</v>
      </c>
      <c r="I2114" s="40" t="s">
        <v>1106</v>
      </c>
      <c r="J2114" s="40" t="s">
        <v>1166</v>
      </c>
      <c r="K2114" s="40" t="s">
        <v>1233</v>
      </c>
      <c r="L2114" s="40" t="s">
        <v>1407</v>
      </c>
      <c r="M2114" s="40" t="s">
        <v>1444</v>
      </c>
      <c r="N2114" s="27" t="s">
        <v>1507</v>
      </c>
      <c r="O2114" s="27" t="s">
        <v>1534</v>
      </c>
      <c r="P2114" s="27" t="s">
        <v>1408</v>
      </c>
      <c r="U2114" s="50">
        <v>926</v>
      </c>
      <c r="V2114" s="50">
        <v>53246043</v>
      </c>
      <c r="X2114" s="50">
        <v>1807</v>
      </c>
      <c r="Y2114" s="50">
        <v>114303972</v>
      </c>
      <c r="AA2114" s="3"/>
      <c r="AB2114" s="48"/>
      <c r="AE2114" s="48"/>
    </row>
    <row r="2115" spans="1:31" x14ac:dyDescent="0.25">
      <c r="F2115" s="37">
        <v>405129429</v>
      </c>
      <c r="G2115" s="37">
        <v>416110232</v>
      </c>
      <c r="H2115" s="37">
        <v>418344561.68599993</v>
      </c>
      <c r="I2115" s="37">
        <v>422180990.70999992</v>
      </c>
      <c r="J2115" s="27">
        <v>430268483.81</v>
      </c>
      <c r="K2115" s="27">
        <v>401866241.27899998</v>
      </c>
      <c r="L2115" s="27">
        <v>434328892.37400001</v>
      </c>
      <c r="M2115" s="27">
        <v>441182462.95400012</v>
      </c>
      <c r="N2115" s="27">
        <v>447781910.14400005</v>
      </c>
      <c r="O2115" s="27">
        <v>448159858.74400014</v>
      </c>
      <c r="P2115" s="27">
        <f>O2115-N2115</f>
        <v>377948.60000008345</v>
      </c>
      <c r="AA2115" s="3"/>
      <c r="AB2115"/>
    </row>
    <row r="2121" spans="1:31" x14ac:dyDescent="0.25">
      <c r="G2121" s="11" t="s">
        <v>1088</v>
      </c>
      <c r="H2121" s="11" t="s">
        <v>1089</v>
      </c>
      <c r="I2121" s="11" t="s">
        <v>1090</v>
      </c>
      <c r="J2121" s="11" t="s">
        <v>1091</v>
      </c>
      <c r="K2121" s="11" t="s">
        <v>1092</v>
      </c>
      <c r="L2121" s="11" t="s">
        <v>1093</v>
      </c>
      <c r="M2121" s="11" t="s">
        <v>1094</v>
      </c>
      <c r="N2121" s="11" t="s">
        <v>1234</v>
      </c>
      <c r="O2121" s="11" t="s">
        <v>1401</v>
      </c>
      <c r="P2121" s="11" t="s">
        <v>1402</v>
      </c>
      <c r="Q2121" s="11" t="s">
        <v>1403</v>
      </c>
      <c r="R2121" s="11" t="s">
        <v>1404</v>
      </c>
      <c r="S2121" s="11" t="s">
        <v>1088</v>
      </c>
      <c r="T2121" s="11" t="s">
        <v>1089</v>
      </c>
      <c r="U2121" s="11" t="s">
        <v>1090</v>
      </c>
      <c r="V2121" s="11" t="s">
        <v>1091</v>
      </c>
      <c r="W2121" s="11" t="s">
        <v>1092</v>
      </c>
      <c r="X2121" s="11" t="s">
        <v>1093</v>
      </c>
      <c r="Y2121" s="11" t="s">
        <v>1094</v>
      </c>
      <c r="Z2121" s="11" t="s">
        <v>1234</v>
      </c>
      <c r="AA2121" s="11" t="s">
        <v>1097</v>
      </c>
    </row>
    <row r="2122" spans="1:31" x14ac:dyDescent="0.25">
      <c r="E2122" s="555" t="s">
        <v>1087</v>
      </c>
      <c r="F2122" s="555"/>
      <c r="G2122" s="38">
        <v>1415916</v>
      </c>
      <c r="H2122" s="38">
        <v>33187356.019999996</v>
      </c>
      <c r="I2122" s="38">
        <v>108372780.5</v>
      </c>
      <c r="J2122" s="38">
        <v>117548860.48</v>
      </c>
      <c r="K2122" s="38">
        <v>79328970.735999972</v>
      </c>
      <c r="L2122" s="38">
        <v>39131063.539999992</v>
      </c>
      <c r="M2122" s="38">
        <v>16999925.52</v>
      </c>
      <c r="N2122" s="38">
        <v>9144556.2400000002</v>
      </c>
      <c r="O2122" s="38"/>
      <c r="P2122" s="38"/>
      <c r="Q2122" s="38"/>
      <c r="R2122" s="38"/>
      <c r="S2122" s="38"/>
      <c r="T2122" s="38"/>
      <c r="U2122" s="38"/>
      <c r="V2122" s="38"/>
      <c r="W2122" s="38"/>
      <c r="X2122" s="38"/>
      <c r="Y2122" s="38"/>
      <c r="Z2122" s="38"/>
      <c r="AA2122" s="39">
        <f>N2122+M2122+L2122+K2122+J2122+I2122+H2122+G2122</f>
        <v>405129429.03599995</v>
      </c>
    </row>
    <row r="2123" spans="1:31" x14ac:dyDescent="0.25">
      <c r="E2123" s="555" t="s">
        <v>1095</v>
      </c>
      <c r="F2123" s="555"/>
      <c r="G2123" s="38">
        <v>1415916</v>
      </c>
      <c r="H2123" s="38">
        <v>26355746.859999999</v>
      </c>
      <c r="I2123" s="38">
        <v>88756953.209999993</v>
      </c>
      <c r="J2123" s="38">
        <v>138518704.31</v>
      </c>
      <c r="K2123" s="38">
        <v>90285997.145999968</v>
      </c>
      <c r="L2123" s="38">
        <v>45037375.969999999</v>
      </c>
      <c r="M2123" s="38">
        <v>16791257.049999997</v>
      </c>
      <c r="N2123" s="38">
        <v>8948280.9800000004</v>
      </c>
      <c r="O2123" s="38"/>
      <c r="P2123" s="38"/>
      <c r="Q2123" s="38"/>
      <c r="R2123" s="38"/>
      <c r="S2123" s="38"/>
      <c r="T2123" s="38"/>
      <c r="U2123" s="38"/>
      <c r="V2123" s="38"/>
      <c r="W2123" s="38"/>
      <c r="X2123" s="38"/>
      <c r="Y2123" s="38"/>
      <c r="Z2123" s="38"/>
      <c r="AA2123" s="39">
        <f>N2123+M2123+L2123+K2123+J2123+I2123+H2123+G2123</f>
        <v>416110231.52599996</v>
      </c>
    </row>
    <row r="2124" spans="1:31" s="35" customFormat="1" x14ac:dyDescent="0.25">
      <c r="A2124" s="1"/>
      <c r="B2124" s="5"/>
      <c r="C2124" s="5"/>
      <c r="D2124" s="4"/>
      <c r="E2124" s="555" t="s">
        <v>1104</v>
      </c>
      <c r="F2124" s="555"/>
      <c r="G2124" s="38">
        <v>1415916</v>
      </c>
      <c r="H2124" s="38">
        <v>26355746.859999999</v>
      </c>
      <c r="I2124" s="38">
        <v>71615188.560000002</v>
      </c>
      <c r="J2124" s="38">
        <v>87680642.330000013</v>
      </c>
      <c r="K2124" s="38">
        <v>133512963.23599994</v>
      </c>
      <c r="L2124" s="38">
        <v>62181576.629999988</v>
      </c>
      <c r="M2124" s="38">
        <v>25291525.870000001</v>
      </c>
      <c r="N2124" s="38">
        <v>10391900.519999998</v>
      </c>
      <c r="O2124" s="38"/>
      <c r="P2124" s="38"/>
      <c r="Q2124" s="38"/>
      <c r="R2124" s="38"/>
      <c r="S2124" s="38"/>
      <c r="T2124" s="38"/>
      <c r="U2124" s="38"/>
      <c r="V2124" s="38"/>
      <c r="W2124" s="38"/>
      <c r="X2124" s="38"/>
      <c r="Y2124" s="38"/>
      <c r="Z2124" s="38"/>
      <c r="AA2124" s="39">
        <v>418344561.68599993</v>
      </c>
      <c r="AB2124" s="3"/>
      <c r="AD2124" s="41"/>
    </row>
    <row r="2125" spans="1:31" s="35" customFormat="1" x14ac:dyDescent="0.25">
      <c r="A2125" s="1"/>
      <c r="B2125" s="5"/>
      <c r="C2125" s="5"/>
      <c r="D2125" s="4"/>
      <c r="E2125" s="555" t="s">
        <v>1105</v>
      </c>
      <c r="F2125" s="555"/>
      <c r="G2125" s="38">
        <v>1415916</v>
      </c>
      <c r="H2125" s="38">
        <v>26234676.560000002</v>
      </c>
      <c r="I2125" s="38">
        <v>73986596.480000004</v>
      </c>
      <c r="J2125" s="38">
        <v>72501597.489999995</v>
      </c>
      <c r="K2125" s="38">
        <v>66202592.765999988</v>
      </c>
      <c r="L2125" s="38">
        <v>104399439.51999994</v>
      </c>
      <c r="M2125" s="38">
        <v>54411872.363999978</v>
      </c>
      <c r="N2125" s="38">
        <v>23028299.529999994</v>
      </c>
      <c r="O2125" s="38"/>
      <c r="P2125" s="38"/>
      <c r="Q2125" s="38"/>
      <c r="R2125" s="38"/>
      <c r="S2125" s="38"/>
      <c r="T2125" s="38"/>
      <c r="U2125" s="38"/>
      <c r="V2125" s="38"/>
      <c r="W2125" s="38"/>
      <c r="X2125" s="38"/>
      <c r="Y2125" s="38"/>
      <c r="Z2125" s="38"/>
      <c r="AA2125" s="39">
        <v>422180990.70999992</v>
      </c>
      <c r="AB2125" s="3"/>
      <c r="AD2125" s="41"/>
    </row>
    <row r="2126" spans="1:31" s="35" customFormat="1" x14ac:dyDescent="0.25">
      <c r="A2126" s="1"/>
      <c r="B2126" s="5"/>
      <c r="C2126" s="5"/>
      <c r="D2126" s="4"/>
      <c r="E2126" s="555" t="s">
        <v>1167</v>
      </c>
      <c r="F2126" s="555"/>
      <c r="G2126" s="38">
        <v>1415916</v>
      </c>
      <c r="H2126" s="38">
        <v>26417991.560000002</v>
      </c>
      <c r="I2126" s="38">
        <v>71684870.890000001</v>
      </c>
      <c r="J2126" s="38">
        <v>69683943.560000002</v>
      </c>
      <c r="K2126" s="38">
        <v>56847964.975999996</v>
      </c>
      <c r="L2126" s="38">
        <v>64377944.969999984</v>
      </c>
      <c r="M2126" s="38">
        <v>89288721.544</v>
      </c>
      <c r="N2126" s="38">
        <v>50551130.31000001</v>
      </c>
      <c r="O2126" s="38"/>
      <c r="P2126" s="38"/>
      <c r="Q2126" s="38"/>
      <c r="R2126" s="38"/>
      <c r="S2126" s="38"/>
      <c r="T2126" s="38"/>
      <c r="U2126" s="38"/>
      <c r="V2126" s="38"/>
      <c r="W2126" s="38"/>
      <c r="X2126" s="38"/>
      <c r="Y2126" s="38"/>
      <c r="Z2126" s="38"/>
      <c r="AA2126" s="39">
        <v>430268483.81</v>
      </c>
      <c r="AB2126" s="3"/>
      <c r="AD2126" s="41"/>
    </row>
    <row r="2127" spans="1:31" s="35" customFormat="1" x14ac:dyDescent="0.25">
      <c r="A2127" s="1"/>
      <c r="B2127" s="5"/>
      <c r="C2127" s="5"/>
      <c r="D2127" s="4"/>
      <c r="E2127" s="555" t="s">
        <v>1405</v>
      </c>
      <c r="F2127" s="555"/>
      <c r="G2127" s="38">
        <v>1415916</v>
      </c>
      <c r="H2127" s="38">
        <v>26172991.560000002</v>
      </c>
      <c r="I2127" s="38">
        <v>71684871.140000001</v>
      </c>
      <c r="J2127" s="38">
        <v>69450047.560000002</v>
      </c>
      <c r="K2127" s="38">
        <v>55481344.989999995</v>
      </c>
      <c r="L2127" s="38">
        <v>56449348.43999999</v>
      </c>
      <c r="M2127" s="38">
        <v>55360896.403999984</v>
      </c>
      <c r="N2127" s="38">
        <v>65850825.185000002</v>
      </c>
      <c r="O2127" s="38"/>
      <c r="P2127" s="38"/>
      <c r="Q2127" s="38"/>
      <c r="R2127" s="38"/>
      <c r="S2127" s="38"/>
      <c r="T2127" s="38"/>
      <c r="U2127" s="38"/>
      <c r="V2127" s="38"/>
      <c r="W2127" s="38"/>
      <c r="X2127" s="38"/>
      <c r="Y2127" s="38"/>
      <c r="Z2127" s="38"/>
      <c r="AA2127" s="39">
        <v>401866241.27899998</v>
      </c>
      <c r="AB2127" s="3"/>
      <c r="AD2127" s="41"/>
    </row>
    <row r="2128" spans="1:31" s="35" customFormat="1" x14ac:dyDescent="0.25">
      <c r="A2128" s="1"/>
      <c r="B2128" s="5"/>
      <c r="C2128" s="5"/>
      <c r="D2128" s="4"/>
      <c r="E2128" s="555" t="s">
        <v>1406</v>
      </c>
      <c r="F2128" s="555"/>
      <c r="G2128" s="38">
        <v>1415916</v>
      </c>
      <c r="H2128" s="38">
        <v>27352110.800000001</v>
      </c>
      <c r="I2128" s="38">
        <v>70691488.760000005</v>
      </c>
      <c r="J2128" s="38">
        <v>69506545.729999989</v>
      </c>
      <c r="K2128" s="38">
        <v>54188426.139999993</v>
      </c>
      <c r="L2128" s="38">
        <v>57913550.219999984</v>
      </c>
      <c r="M2128" s="38">
        <v>53256607.973999985</v>
      </c>
      <c r="N2128" s="38">
        <v>56473598.489999995</v>
      </c>
      <c r="O2128" s="38">
        <v>51308654.219999999</v>
      </c>
      <c r="P2128" s="38">
        <v>45630876.720000006</v>
      </c>
      <c r="Q2128" s="38">
        <v>40049182.504999995</v>
      </c>
      <c r="R2128" s="38">
        <v>21372144.490000002</v>
      </c>
      <c r="S2128" s="38">
        <v>8175980.824000001</v>
      </c>
      <c r="T2128" s="38">
        <v>3910763.0300000007</v>
      </c>
      <c r="U2128" s="38">
        <v>1936391.54</v>
      </c>
      <c r="V2128" s="38">
        <v>1746102.5899999999</v>
      </c>
      <c r="W2128" s="38">
        <v>1377720.5</v>
      </c>
      <c r="X2128" s="38">
        <v>770096.25</v>
      </c>
      <c r="Y2128" s="38">
        <v>439176.6</v>
      </c>
      <c r="Z2128" s="38">
        <v>139048.89000000001</v>
      </c>
      <c r="AA2128" s="39">
        <v>434328892.37400001</v>
      </c>
      <c r="AB2128" s="3"/>
      <c r="AD2128" s="41"/>
    </row>
    <row r="2129" spans="1:30" s="35" customFormat="1" x14ac:dyDescent="0.25">
      <c r="A2129" s="1"/>
      <c r="B2129" s="5"/>
      <c r="C2129" s="5"/>
      <c r="D2129" s="4"/>
      <c r="E2129" s="555" t="s">
        <v>1509</v>
      </c>
      <c r="F2129" s="555"/>
      <c r="G2129" s="38">
        <v>1415916</v>
      </c>
      <c r="H2129" s="38">
        <v>27352110.800000001</v>
      </c>
      <c r="I2129" s="38">
        <v>70931488.760000005</v>
      </c>
      <c r="J2129" s="38">
        <v>69506545.729999989</v>
      </c>
      <c r="K2129" s="38">
        <v>54288426.139999993</v>
      </c>
      <c r="L2129" s="38">
        <v>57913550.219999984</v>
      </c>
      <c r="M2129" s="38">
        <v>53256607.973999985</v>
      </c>
      <c r="N2129" s="38">
        <v>55549294.919999987</v>
      </c>
      <c r="O2129" s="38">
        <v>28292347.830000006</v>
      </c>
      <c r="P2129" s="38">
        <v>59629583.349999987</v>
      </c>
      <c r="Q2129" s="38">
        <v>57348461.585000008</v>
      </c>
      <c r="R2129" s="38">
        <v>28232520.989999998</v>
      </c>
      <c r="S2129" s="38">
        <v>10060141.904000001</v>
      </c>
      <c r="T2129" s="38">
        <v>4577085.5200000005</v>
      </c>
      <c r="U2129" s="38">
        <v>3384835.8299999996</v>
      </c>
      <c r="V2129" s="38">
        <v>2233827.8099999996</v>
      </c>
      <c r="W2129" s="38">
        <v>2369351.9700000007</v>
      </c>
      <c r="X2129" s="38">
        <v>843360.25</v>
      </c>
      <c r="Y2129" s="38">
        <v>478738.6</v>
      </c>
      <c r="Z2129" s="38">
        <v>139048.89000000001</v>
      </c>
      <c r="AA2129" s="39">
        <v>441182462.95400012</v>
      </c>
      <c r="AB2129" s="3"/>
      <c r="AD2129" s="41"/>
    </row>
    <row r="2130" spans="1:30" s="35" customFormat="1" x14ac:dyDescent="0.25">
      <c r="A2130" s="1"/>
      <c r="B2130" s="5"/>
      <c r="C2130" s="5"/>
      <c r="D2130" s="4"/>
      <c r="E2130" s="555" t="s">
        <v>1508</v>
      </c>
      <c r="F2130" s="555"/>
      <c r="G2130" s="38">
        <v>1415916</v>
      </c>
      <c r="H2130" s="38">
        <v>27352110.800000001</v>
      </c>
      <c r="I2130" s="38">
        <v>70931488.760000005</v>
      </c>
      <c r="J2130" s="38">
        <v>69506545.729999989</v>
      </c>
      <c r="K2130" s="38">
        <v>54288426.139999993</v>
      </c>
      <c r="L2130" s="38">
        <v>57913550.219999984</v>
      </c>
      <c r="M2130" s="38">
        <v>53256607.973999985</v>
      </c>
      <c r="N2130" s="38">
        <v>55484594.089999996</v>
      </c>
      <c r="O2130" s="38">
        <v>26517527.109999999</v>
      </c>
      <c r="P2130" s="38">
        <v>30382474.010000005</v>
      </c>
      <c r="Q2130" s="38">
        <v>75120902.588</v>
      </c>
      <c r="R2130" s="38">
        <v>45790087.506999984</v>
      </c>
      <c r="S2130" s="38">
        <v>15775944.083999999</v>
      </c>
      <c r="T2130" s="38">
        <v>6312567.0899999999</v>
      </c>
      <c r="U2130" s="38">
        <v>3326903.4299999997</v>
      </c>
      <c r="V2130" s="38">
        <v>2430291.59</v>
      </c>
      <c r="W2130" s="38">
        <v>2731262.25</v>
      </c>
      <c r="X2130" s="38">
        <v>1621847.97</v>
      </c>
      <c r="Y2130" s="38">
        <v>380037.6</v>
      </c>
      <c r="Z2130" s="38">
        <v>139048.89000000001</v>
      </c>
      <c r="AA2130" s="39">
        <v>447781910.14400005</v>
      </c>
      <c r="AB2130" s="3"/>
      <c r="AD2130" s="41"/>
    </row>
    <row r="2131" spans="1:30" s="35" customFormat="1" x14ac:dyDescent="0.25">
      <c r="A2131" s="1"/>
      <c r="B2131" s="5"/>
      <c r="C2131" s="5"/>
      <c r="D2131" s="4"/>
      <c r="E2131" s="555" t="s">
        <v>1535</v>
      </c>
      <c r="F2131" s="555"/>
      <c r="G2131" s="38">
        <v>1415916</v>
      </c>
      <c r="H2131" s="38">
        <v>27352110.800000001</v>
      </c>
      <c r="I2131" s="38">
        <v>70931488.760000005</v>
      </c>
      <c r="J2131" s="38">
        <v>69506545.729999989</v>
      </c>
      <c r="K2131" s="38">
        <v>54288426.139999993</v>
      </c>
      <c r="L2131" s="38">
        <v>57913550.219999984</v>
      </c>
      <c r="M2131" s="38">
        <v>53256607.973999985</v>
      </c>
      <c r="N2131" s="38">
        <v>55484594.089999996</v>
      </c>
      <c r="O2131" s="38">
        <v>25530936.629999999</v>
      </c>
      <c r="P2131" s="38">
        <v>26928426.750000007</v>
      </c>
      <c r="Q2131" s="38">
        <v>42379306.949999996</v>
      </c>
      <c r="R2131" s="38">
        <v>66891271.069999993</v>
      </c>
      <c r="S2131" s="38">
        <v>37686153.094000004</v>
      </c>
      <c r="T2131" s="38">
        <v>11979704.549999999</v>
      </c>
      <c r="U2131" s="38">
        <v>4705431.75</v>
      </c>
      <c r="V2131" s="38">
        <v>3319647.23</v>
      </c>
      <c r="W2131" s="38">
        <v>4217861</v>
      </c>
      <c r="X2131" s="38">
        <v>1827170.97</v>
      </c>
      <c r="Y2131" s="38">
        <v>396732.6</v>
      </c>
      <c r="Z2131" s="38">
        <v>134133.75999999998</v>
      </c>
      <c r="AA2131" s="39">
        <v>448159858.74400014</v>
      </c>
      <c r="AB2131" s="3"/>
      <c r="AD2131" s="41"/>
    </row>
    <row r="2132" spans="1:30" x14ac:dyDescent="0.25">
      <c r="E2132" s="51"/>
      <c r="F2132" s="19" t="s">
        <v>1096</v>
      </c>
      <c r="G2132" s="27">
        <f>G2130-G2131</f>
        <v>0</v>
      </c>
      <c r="H2132" s="27">
        <f t="shared" ref="H2132:N2132" si="46">H2131-H2130</f>
        <v>0</v>
      </c>
      <c r="I2132" s="27">
        <f t="shared" si="46"/>
        <v>0</v>
      </c>
      <c r="J2132" s="27">
        <f t="shared" si="46"/>
        <v>0</v>
      </c>
      <c r="K2132" s="27">
        <f t="shared" si="46"/>
        <v>0</v>
      </c>
      <c r="L2132" s="27">
        <f t="shared" si="46"/>
        <v>0</v>
      </c>
      <c r="M2132" s="27">
        <f t="shared" si="46"/>
        <v>0</v>
      </c>
      <c r="N2132" s="27">
        <f t="shared" si="46"/>
        <v>0</v>
      </c>
      <c r="O2132" s="27">
        <f t="shared" ref="O2132" si="47">O2131-O2130</f>
        <v>-986590.48000000045</v>
      </c>
      <c r="P2132" s="27">
        <f t="shared" ref="P2132" si="48">P2131-P2130</f>
        <v>-3454047.2599999979</v>
      </c>
      <c r="Q2132" s="27">
        <f t="shared" ref="Q2132" si="49">Q2131-Q2130</f>
        <v>-32741595.638000004</v>
      </c>
      <c r="R2132" s="27">
        <f t="shared" ref="R2132" si="50">R2131-R2130</f>
        <v>21101183.563000008</v>
      </c>
      <c r="S2132" s="27">
        <f t="shared" ref="S2132" si="51">S2131-S2130</f>
        <v>21910209.010000005</v>
      </c>
      <c r="T2132" s="27">
        <f t="shared" ref="T2132" si="52">T2131-T2130</f>
        <v>5667137.459999999</v>
      </c>
      <c r="U2132" s="27">
        <f t="shared" ref="U2132" si="53">U2131-U2130</f>
        <v>1378528.3200000003</v>
      </c>
      <c r="V2132" s="27">
        <f t="shared" ref="V2132" si="54">V2131-V2130</f>
        <v>889355.64000000013</v>
      </c>
      <c r="W2132" s="27">
        <f t="shared" ref="W2132" si="55">W2131-W2130</f>
        <v>1486598.75</v>
      </c>
      <c r="X2132" s="27">
        <f t="shared" ref="X2132" si="56">X2131-X2130</f>
        <v>205323</v>
      </c>
      <c r="Y2132" s="27">
        <f t="shared" ref="Y2132" si="57">Y2131-Y2130</f>
        <v>16695</v>
      </c>
      <c r="Z2132" s="27">
        <f t="shared" ref="Z2132" si="58">Z2131-Z2130</f>
        <v>-4915.1300000000338</v>
      </c>
      <c r="AA2132" s="27">
        <f t="shared" ref="AA2132" si="59">AA2131-AA2130</f>
        <v>377948.60000008345</v>
      </c>
    </row>
  </sheetData>
  <mergeCells count="1205">
    <mergeCell ref="D1974:D1982"/>
    <mergeCell ref="E1974:E1982"/>
    <mergeCell ref="B419:B426"/>
    <mergeCell ref="D419:D426"/>
    <mergeCell ref="B1249:B1256"/>
    <mergeCell ref="A1249:A1256"/>
    <mergeCell ref="C1249:C1256"/>
    <mergeCell ref="E1249:E1256"/>
    <mergeCell ref="D1249:D1256"/>
    <mergeCell ref="A1152:A1159"/>
    <mergeCell ref="B1992:B2000"/>
    <mergeCell ref="C1992:C2000"/>
    <mergeCell ref="D1992:D2000"/>
    <mergeCell ref="E1992:E2000"/>
    <mergeCell ref="A1992:A1997"/>
    <mergeCell ref="D1738:D1744"/>
    <mergeCell ref="E1738:E1744"/>
    <mergeCell ref="E1287:E1296"/>
    <mergeCell ref="B1800:B1808"/>
    <mergeCell ref="D1663:D1668"/>
    <mergeCell ref="E1663:E1668"/>
    <mergeCell ref="A1984:A1990"/>
    <mergeCell ref="B1984:B1990"/>
    <mergeCell ref="C1984:C1990"/>
    <mergeCell ref="D1984:D1990"/>
    <mergeCell ref="E1984:E1990"/>
    <mergeCell ref="A1966:A1972"/>
    <mergeCell ref="B1966:B1972"/>
    <mergeCell ref="C1966:C1972"/>
    <mergeCell ref="D1966:D1972"/>
    <mergeCell ref="E1966:E1972"/>
    <mergeCell ref="A1974:A1982"/>
    <mergeCell ref="B1974:B1982"/>
    <mergeCell ref="C1974:C1982"/>
    <mergeCell ref="B461:B466"/>
    <mergeCell ref="C461:C466"/>
    <mergeCell ref="D461:D466"/>
    <mergeCell ref="A1207:A1217"/>
    <mergeCell ref="B1207:B1217"/>
    <mergeCell ref="C1207:C1217"/>
    <mergeCell ref="D1207:D1217"/>
    <mergeCell ref="E1207:E1217"/>
    <mergeCell ref="E217:E227"/>
    <mergeCell ref="E2131:F2131"/>
    <mergeCell ref="U2113:V2113"/>
    <mergeCell ref="X2113:Y2113"/>
    <mergeCell ref="E1015:E1020"/>
    <mergeCell ref="D1015:D1020"/>
    <mergeCell ref="C1015:C1020"/>
    <mergeCell ref="B1015:B1020"/>
    <mergeCell ref="A1015:A1020"/>
    <mergeCell ref="E2124:F2124"/>
    <mergeCell ref="B650:B658"/>
    <mergeCell ref="D644:D648"/>
    <mergeCell ref="E2130:F2130"/>
    <mergeCell ref="D1351:D1352"/>
    <mergeCell ref="E2129:F2129"/>
    <mergeCell ref="E2123:F2123"/>
    <mergeCell ref="A1036:A1040"/>
    <mergeCell ref="C1958:C1964"/>
    <mergeCell ref="E2126:F2126"/>
    <mergeCell ref="D1892:D1895"/>
    <mergeCell ref="E2125:F2125"/>
    <mergeCell ref="A1042:A1052"/>
    <mergeCell ref="E1258:E1260"/>
    <mergeCell ref="C1110:C1118"/>
    <mergeCell ref="D519:D522"/>
    <mergeCell ref="E519:E522"/>
    <mergeCell ref="E544:E550"/>
    <mergeCell ref="E570:E581"/>
    <mergeCell ref="B496:B503"/>
    <mergeCell ref="A496:A503"/>
    <mergeCell ref="C496:C503"/>
    <mergeCell ref="D496:D503"/>
    <mergeCell ref="E496:E503"/>
    <mergeCell ref="B505:B509"/>
    <mergeCell ref="A505:A509"/>
    <mergeCell ref="C505:C509"/>
    <mergeCell ref="D505:D509"/>
    <mergeCell ref="E505:E509"/>
    <mergeCell ref="E482:E486"/>
    <mergeCell ref="B489:B494"/>
    <mergeCell ref="A489:A494"/>
    <mergeCell ref="C489:C494"/>
    <mergeCell ref="D489:D494"/>
    <mergeCell ref="E489:E494"/>
    <mergeCell ref="A834:A839"/>
    <mergeCell ref="B343:B348"/>
    <mergeCell ref="C343:C348"/>
    <mergeCell ref="D343:D348"/>
    <mergeCell ref="B357:B364"/>
    <mergeCell ref="D357:D364"/>
    <mergeCell ref="B711:B717"/>
    <mergeCell ref="D910:D915"/>
    <mergeCell ref="C729:C731"/>
    <mergeCell ref="E949:E954"/>
    <mergeCell ref="D949:D954"/>
    <mergeCell ref="C949:C954"/>
    <mergeCell ref="B949:B954"/>
    <mergeCell ref="B660:B663"/>
    <mergeCell ref="C834:C839"/>
    <mergeCell ref="D834:D839"/>
    <mergeCell ref="B827:B832"/>
    <mergeCell ref="D904:D908"/>
    <mergeCell ref="B904:B908"/>
    <mergeCell ref="B882:B889"/>
    <mergeCell ref="D379:D385"/>
    <mergeCell ref="B373:B377"/>
    <mergeCell ref="E379:E385"/>
    <mergeCell ref="E343:E348"/>
    <mergeCell ref="D350:D355"/>
    <mergeCell ref="E366:E371"/>
    <mergeCell ref="D819:D825"/>
    <mergeCell ref="B803:B809"/>
    <mergeCell ref="C419:C426"/>
    <mergeCell ref="D373:D377"/>
    <mergeCell ref="A343:A348"/>
    <mergeCell ref="E588:E593"/>
    <mergeCell ref="A357:A364"/>
    <mergeCell ref="A373:A377"/>
    <mergeCell ref="C863:C867"/>
    <mergeCell ref="D863:D867"/>
    <mergeCell ref="D811:D817"/>
    <mergeCell ref="E408:E412"/>
    <mergeCell ref="A316:A325"/>
    <mergeCell ref="C316:C325"/>
    <mergeCell ref="D316:D325"/>
    <mergeCell ref="E316:E325"/>
    <mergeCell ref="B309:B314"/>
    <mergeCell ref="A387:A396"/>
    <mergeCell ref="E387:E396"/>
    <mergeCell ref="B399:B406"/>
    <mergeCell ref="A399:A406"/>
    <mergeCell ref="C399:C406"/>
    <mergeCell ref="D399:D406"/>
    <mergeCell ref="E399:E406"/>
    <mergeCell ref="B328:B334"/>
    <mergeCell ref="A328:A334"/>
    <mergeCell ref="C328:C334"/>
    <mergeCell ref="D328:D334"/>
    <mergeCell ref="E328:E334"/>
    <mergeCell ref="B336:B341"/>
    <mergeCell ref="A336:A341"/>
    <mergeCell ref="C336:C341"/>
    <mergeCell ref="D366:D371"/>
    <mergeCell ref="E309:E314"/>
    <mergeCell ref="E461:E466"/>
    <mergeCell ref="A461:A466"/>
    <mergeCell ref="B470:B480"/>
    <mergeCell ref="A470:A480"/>
    <mergeCell ref="D336:D341"/>
    <mergeCell ref="E336:E341"/>
    <mergeCell ref="A379:A385"/>
    <mergeCell ref="C373:C377"/>
    <mergeCell ref="AA4:AA5"/>
    <mergeCell ref="AC4:AC5"/>
    <mergeCell ref="AD4:AD5"/>
    <mergeCell ref="E1387:E1394"/>
    <mergeCell ref="D1387:D1394"/>
    <mergeCell ref="B6:B12"/>
    <mergeCell ref="D4:D5"/>
    <mergeCell ref="E102:E107"/>
    <mergeCell ref="E114:E121"/>
    <mergeCell ref="E123:E128"/>
    <mergeCell ref="E132:E138"/>
    <mergeCell ref="B350:B355"/>
    <mergeCell ref="C350:C355"/>
    <mergeCell ref="D1036:D1040"/>
    <mergeCell ref="C1036:C1040"/>
    <mergeCell ref="B1036:B1040"/>
    <mergeCell ref="E1042:E1052"/>
    <mergeCell ref="D1042:D1052"/>
    <mergeCell ref="C1042:C1052"/>
    <mergeCell ref="B1042:B1052"/>
    <mergeCell ref="B102:B107"/>
    <mergeCell ref="D387:D396"/>
    <mergeCell ref="B366:B371"/>
    <mergeCell ref="B316:B325"/>
    <mergeCell ref="C366:C371"/>
    <mergeCell ref="B429:B432"/>
    <mergeCell ref="B247:B255"/>
    <mergeCell ref="C247:C255"/>
    <mergeCell ref="D247:D255"/>
    <mergeCell ref="C671:C677"/>
    <mergeCell ref="D671:D677"/>
    <mergeCell ref="C765:C773"/>
    <mergeCell ref="AE4:AE5"/>
    <mergeCell ref="C2096:C2106"/>
    <mergeCell ref="D2096:D2106"/>
    <mergeCell ref="E2096:E2106"/>
    <mergeCell ref="A4:A5"/>
    <mergeCell ref="B4:B5"/>
    <mergeCell ref="C4:C5"/>
    <mergeCell ref="C1405:C1408"/>
    <mergeCell ref="A6:A12"/>
    <mergeCell ref="C1425:C1427"/>
    <mergeCell ref="D1396:D1403"/>
    <mergeCell ref="D1405:D1408"/>
    <mergeCell ref="D1410:D1413"/>
    <mergeCell ref="D1425:D1427"/>
    <mergeCell ref="A350:A355"/>
    <mergeCell ref="E350:E355"/>
    <mergeCell ref="D1287:D1296"/>
    <mergeCell ref="B1287:B1296"/>
    <mergeCell ref="D794:D800"/>
    <mergeCell ref="B1110:B1118"/>
    <mergeCell ref="A570:A576"/>
    <mergeCell ref="C557:C568"/>
    <mergeCell ref="D557:D568"/>
    <mergeCell ref="E583:E586"/>
    <mergeCell ref="B583:B586"/>
    <mergeCell ref="C583:C586"/>
    <mergeCell ref="D583:D586"/>
    <mergeCell ref="D604:D613"/>
    <mergeCell ref="C357:C364"/>
    <mergeCell ref="E745:E754"/>
    <mergeCell ref="B745:B754"/>
    <mergeCell ref="B694:B701"/>
    <mergeCell ref="C694:C701"/>
    <mergeCell ref="D694:D701"/>
    <mergeCell ref="B756:B763"/>
    <mergeCell ref="C756:C763"/>
    <mergeCell ref="D756:D763"/>
    <mergeCell ref="E703:E708"/>
    <mergeCell ref="E811:E817"/>
    <mergeCell ref="C811:C817"/>
    <mergeCell ref="B811:B817"/>
    <mergeCell ref="E694:E701"/>
    <mergeCell ref="B529:B533"/>
    <mergeCell ref="B644:B648"/>
    <mergeCell ref="C644:C648"/>
    <mergeCell ref="E671:E677"/>
    <mergeCell ref="B557:B568"/>
    <mergeCell ref="C615:C620"/>
    <mergeCell ref="B544:B550"/>
    <mergeCell ref="C529:C533"/>
    <mergeCell ref="D529:D533"/>
    <mergeCell ref="E529:E533"/>
    <mergeCell ref="E535:E539"/>
    <mergeCell ref="E756:E763"/>
    <mergeCell ref="B765:B773"/>
    <mergeCell ref="C588:C593"/>
    <mergeCell ref="D588:D593"/>
    <mergeCell ref="E429:E432"/>
    <mergeCell ref="E436:E443"/>
    <mergeCell ref="D436:D443"/>
    <mergeCell ref="B893:B896"/>
    <mergeCell ref="C893:C896"/>
    <mergeCell ref="D882:D889"/>
    <mergeCell ref="C904:C908"/>
    <mergeCell ref="C703:C708"/>
    <mergeCell ref="D703:D708"/>
    <mergeCell ref="E729:E731"/>
    <mergeCell ref="B735:B742"/>
    <mergeCell ref="E893:E896"/>
    <mergeCell ref="B898:B902"/>
    <mergeCell ref="D729:D731"/>
    <mergeCell ref="E1718:E1722"/>
    <mergeCell ref="E1707:E1716"/>
    <mergeCell ref="B1718:B1722"/>
    <mergeCell ref="C1718:C1722"/>
    <mergeCell ref="D1718:D1722"/>
    <mergeCell ref="B1707:B1716"/>
    <mergeCell ref="E1700:E1704"/>
    <mergeCell ref="D993:D997"/>
    <mergeCell ref="B993:B997"/>
    <mergeCell ref="B1026:B1031"/>
    <mergeCell ref="C1026:C1031"/>
    <mergeCell ref="D1026:D1031"/>
    <mergeCell ref="E910:E915"/>
    <mergeCell ref="C993:C997"/>
    <mergeCell ref="E993:E997"/>
    <mergeCell ref="C965:C968"/>
    <mergeCell ref="C910:C915"/>
    <mergeCell ref="B926:B931"/>
    <mergeCell ref="D926:D931"/>
    <mergeCell ref="E926:E931"/>
    <mergeCell ref="B933:B936"/>
    <mergeCell ref="D1938:D1944"/>
    <mergeCell ref="C1929:C1936"/>
    <mergeCell ref="D1929:D1936"/>
    <mergeCell ref="C1819:C1822"/>
    <mergeCell ref="C1938:C1944"/>
    <mergeCell ref="D1877:D1880"/>
    <mergeCell ref="E1602:E1605"/>
    <mergeCell ref="D1077:D1085"/>
    <mergeCell ref="E1077:E1085"/>
    <mergeCell ref="C1800:C1808"/>
    <mergeCell ref="D1800:D1808"/>
    <mergeCell ref="E1800:E1808"/>
    <mergeCell ref="B1810:B1816"/>
    <mergeCell ref="E1479:E1486"/>
    <mergeCell ref="D1515:D1520"/>
    <mergeCell ref="B1515:B1520"/>
    <mergeCell ref="B1738:B1744"/>
    <mergeCell ref="C1738:C1744"/>
    <mergeCell ref="E1152:E1159"/>
    <mergeCell ref="D1152:D1159"/>
    <mergeCell ref="C1152:C1159"/>
    <mergeCell ref="B1152:B1159"/>
    <mergeCell ref="C1279:C1282"/>
    <mergeCell ref="C1339:C1343"/>
    <mergeCell ref="D1327:D1331"/>
    <mergeCell ref="B1088:B1099"/>
    <mergeCell ref="C1088:C1099"/>
    <mergeCell ref="D1088:D1099"/>
    <mergeCell ref="E1637:E1643"/>
    <mergeCell ref="B1645:B1651"/>
    <mergeCell ref="B1656:B1660"/>
    <mergeCell ref="E1559:E1566"/>
    <mergeCell ref="D933:D936"/>
    <mergeCell ref="D917:D923"/>
    <mergeCell ref="E917:E923"/>
    <mergeCell ref="C1327:C1331"/>
    <mergeCell ref="D1345:D1346"/>
    <mergeCell ref="D1347:D1348"/>
    <mergeCell ref="B1546:B1550"/>
    <mergeCell ref="C1546:C1550"/>
    <mergeCell ref="D1219:D1229"/>
    <mergeCell ref="C1515:C1520"/>
    <mergeCell ref="C1333:C1334"/>
    <mergeCell ref="D1333:D1334"/>
    <mergeCell ref="E1333:E1334"/>
    <mergeCell ref="D1279:D1282"/>
    <mergeCell ref="E1279:E1282"/>
    <mergeCell ref="C1287:C1296"/>
    <mergeCell ref="D1356:D1365"/>
    <mergeCell ref="D1353:D1354"/>
    <mergeCell ref="E1264:E1267"/>
    <mergeCell ref="D1264:D1267"/>
    <mergeCell ref="B1264:B1267"/>
    <mergeCell ref="C1264:C1267"/>
    <mergeCell ref="C1231:C1236"/>
    <mergeCell ref="E1231:E1236"/>
    <mergeCell ref="B1120:B1128"/>
    <mergeCell ref="C1120:C1128"/>
    <mergeCell ref="E1120:E1128"/>
    <mergeCell ref="E1088:E1099"/>
    <mergeCell ref="C1130:C1140"/>
    <mergeCell ref="B972:B976"/>
    <mergeCell ref="C972:C976"/>
    <mergeCell ref="B917:B923"/>
    <mergeCell ref="B1077:B1085"/>
    <mergeCell ref="C1077:C1085"/>
    <mergeCell ref="D1258:D1260"/>
    <mergeCell ref="E1026:E1031"/>
    <mergeCell ref="E1036:E1040"/>
    <mergeCell ref="B1054:B1055"/>
    <mergeCell ref="C1054:C1055"/>
    <mergeCell ref="D1054:D1055"/>
    <mergeCell ref="B1061:B1062"/>
    <mergeCell ref="C986:C990"/>
    <mergeCell ref="E1272:E1273"/>
    <mergeCell ref="D1377:D1380"/>
    <mergeCell ref="D1339:D1343"/>
    <mergeCell ref="D1530:D1535"/>
    <mergeCell ref="E1327:E1331"/>
    <mergeCell ref="C1298:C1306"/>
    <mergeCell ref="D1298:D1306"/>
    <mergeCell ref="B1327:B1331"/>
    <mergeCell ref="D1198:D1205"/>
    <mergeCell ref="E1198:E1205"/>
    <mergeCell ref="E1339:E1343"/>
    <mergeCell ref="D1101:D1108"/>
    <mergeCell ref="C1061:C1062"/>
    <mergeCell ref="D1061:D1062"/>
    <mergeCell ref="E1007:E1011"/>
    <mergeCell ref="B1007:B1011"/>
    <mergeCell ref="E1101:E1108"/>
    <mergeCell ref="E1298:E1306"/>
    <mergeCell ref="B1308:B1315"/>
    <mergeCell ref="C1308:C1315"/>
    <mergeCell ref="D1308:D1315"/>
    <mergeCell ref="D1110:D1118"/>
    <mergeCell ref="D1456:D1460"/>
    <mergeCell ref="E1456:E1460"/>
    <mergeCell ref="C1356:C1365"/>
    <mergeCell ref="B1345:B1349"/>
    <mergeCell ref="C1345:C1349"/>
    <mergeCell ref="D1444:D1454"/>
    <mergeCell ref="C1444:C1454"/>
    <mergeCell ref="E1444:E1454"/>
    <mergeCell ref="B1377:B1380"/>
    <mergeCell ref="B1416:B1418"/>
    <mergeCell ref="C1677:C1688"/>
    <mergeCell ref="C1637:C1643"/>
    <mergeCell ref="D1637:D1643"/>
    <mergeCell ref="C1663:C1668"/>
    <mergeCell ref="C1387:C1394"/>
    <mergeCell ref="E1468:E1477"/>
    <mergeCell ref="C1433:C1442"/>
    <mergeCell ref="D1433:D1442"/>
    <mergeCell ref="E1433:E1442"/>
    <mergeCell ref="E1656:E1660"/>
    <mergeCell ref="B1488:B1495"/>
    <mergeCell ref="B1522:B1528"/>
    <mergeCell ref="C1506:C1513"/>
    <mergeCell ref="C1568:C1574"/>
    <mergeCell ref="B1559:B1566"/>
    <mergeCell ref="C1559:C1566"/>
    <mergeCell ref="E1345:E1349"/>
    <mergeCell ref="B1568:B1574"/>
    <mergeCell ref="A1339:A1343"/>
    <mergeCell ref="C1367:C1375"/>
    <mergeCell ref="D1367:D1375"/>
    <mergeCell ref="E1367:E1375"/>
    <mergeCell ref="B1456:B1460"/>
    <mergeCell ref="D1568:D1574"/>
    <mergeCell ref="C1552:C1557"/>
    <mergeCell ref="D1552:D1557"/>
    <mergeCell ref="A1171:A1177"/>
    <mergeCell ref="E1219:E1229"/>
    <mergeCell ref="C1219:C1229"/>
    <mergeCell ref="D1231:D1236"/>
    <mergeCell ref="A1387:A1394"/>
    <mergeCell ref="A1396:A1403"/>
    <mergeCell ref="B1396:B1403"/>
    <mergeCell ref="C1396:C1403"/>
    <mergeCell ref="A1317:A1324"/>
    <mergeCell ref="B1339:B1343"/>
    <mergeCell ref="B1317:B1324"/>
    <mergeCell ref="D1317:D1324"/>
    <mergeCell ref="E1317:E1324"/>
    <mergeCell ref="D1171:D1177"/>
    <mergeCell ref="C1171:C1177"/>
    <mergeCell ref="E1171:E1177"/>
    <mergeCell ref="A1327:A1331"/>
    <mergeCell ref="A1333:A1334"/>
    <mergeCell ref="B1333:B1334"/>
    <mergeCell ref="E1537:E1544"/>
    <mergeCell ref="A1425:A1427"/>
    <mergeCell ref="A1351:A1354"/>
    <mergeCell ref="B1298:B1306"/>
    <mergeCell ref="A1287:A1296"/>
    <mergeCell ref="A1130:A1140"/>
    <mergeCell ref="D1559:D1566"/>
    <mergeCell ref="A1219:A1229"/>
    <mergeCell ref="B1198:B1205"/>
    <mergeCell ref="C1198:C1205"/>
    <mergeCell ref="C1101:C1108"/>
    <mergeCell ref="E1929:E1936"/>
    <mergeCell ref="D1707:D1716"/>
    <mergeCell ref="C1810:C1816"/>
    <mergeCell ref="D1810:D1816"/>
    <mergeCell ref="E1810:E1816"/>
    <mergeCell ref="E1784:E1791"/>
    <mergeCell ref="D1784:D1791"/>
    <mergeCell ref="D1776:D1782"/>
    <mergeCell ref="E1776:E1782"/>
    <mergeCell ref="A1908:A1911"/>
    <mergeCell ref="A1916:A1917"/>
    <mergeCell ref="D1595:D1598"/>
    <mergeCell ref="B1595:B1598"/>
    <mergeCell ref="C1595:C1598"/>
    <mergeCell ref="B1101:B1108"/>
    <mergeCell ref="C1776:C1782"/>
    <mergeCell ref="B1672:B1675"/>
    <mergeCell ref="B1746:B1749"/>
    <mergeCell ref="E1793:E1798"/>
    <mergeCell ref="B1258:B1260"/>
    <mergeCell ref="C1258:C1260"/>
    <mergeCell ref="B1700:B1704"/>
    <mergeCell ref="C1700:C1704"/>
    <mergeCell ref="E1130:E1140"/>
    <mergeCell ref="E1677:E1688"/>
    <mergeCell ref="A1198:A1205"/>
    <mergeCell ref="D1828:D1832"/>
    <mergeCell ref="E1828:E1832"/>
    <mergeCell ref="E2031:E2035"/>
    <mergeCell ref="E1938:E1944"/>
    <mergeCell ref="B2015:B2022"/>
    <mergeCell ref="D1852:D1858"/>
    <mergeCell ref="C1922:C1927"/>
    <mergeCell ref="D1922:D1927"/>
    <mergeCell ref="A2076:A2084"/>
    <mergeCell ref="B1958:B1964"/>
    <mergeCell ref="C2037:C2044"/>
    <mergeCell ref="B2055:B2060"/>
    <mergeCell ref="D1958:D1964"/>
    <mergeCell ref="E1958:E1964"/>
    <mergeCell ref="B1947:B1956"/>
    <mergeCell ref="C1947:C1956"/>
    <mergeCell ref="C1877:C1880"/>
    <mergeCell ref="E2062:E2067"/>
    <mergeCell ref="B2024:B2028"/>
    <mergeCell ref="D2024:D2028"/>
    <mergeCell ref="E2024:E2028"/>
    <mergeCell ref="B1916:B1917"/>
    <mergeCell ref="C1916:C1917"/>
    <mergeCell ref="D1916:D1917"/>
    <mergeCell ref="E1916:E1917"/>
    <mergeCell ref="E1922:E1927"/>
    <mergeCell ref="B1869:B1875"/>
    <mergeCell ref="C1869:C1875"/>
    <mergeCell ref="D1869:D1875"/>
    <mergeCell ref="A1852:A1858"/>
    <mergeCell ref="C1852:C1858"/>
    <mergeCell ref="E1852:E1858"/>
    <mergeCell ref="A2086:A2094"/>
    <mergeCell ref="E2076:E2084"/>
    <mergeCell ref="D2076:D2084"/>
    <mergeCell ref="C2024:C2028"/>
    <mergeCell ref="C2055:C2060"/>
    <mergeCell ref="D2055:D2060"/>
    <mergeCell ref="E2055:E2060"/>
    <mergeCell ref="B2046:B2051"/>
    <mergeCell ref="D2046:D2051"/>
    <mergeCell ref="C2046:C2051"/>
    <mergeCell ref="B2037:B2044"/>
    <mergeCell ref="D2037:D2044"/>
    <mergeCell ref="B2031:B2035"/>
    <mergeCell ref="D2031:D2035"/>
    <mergeCell ref="C2031:C2035"/>
    <mergeCell ref="C2062:C2067"/>
    <mergeCell ref="D2062:D2067"/>
    <mergeCell ref="A2062:A2067"/>
    <mergeCell ref="C2076:C2084"/>
    <mergeCell ref="B869:B873"/>
    <mergeCell ref="C869:C873"/>
    <mergeCell ref="D869:D873"/>
    <mergeCell ref="E869:E873"/>
    <mergeCell ref="A819:A825"/>
    <mergeCell ref="A1101:A1108"/>
    <mergeCell ref="D1727:D1732"/>
    <mergeCell ref="C1672:C1675"/>
    <mergeCell ref="E1672:E1675"/>
    <mergeCell ref="B1663:B1668"/>
    <mergeCell ref="A2069:A2074"/>
    <mergeCell ref="E1947:E1956"/>
    <mergeCell ref="E2015:E2022"/>
    <mergeCell ref="D1947:D1956"/>
    <mergeCell ref="A2015:A2022"/>
    <mergeCell ref="A1110:A1118"/>
    <mergeCell ref="D1120:D1128"/>
    <mergeCell ref="D1130:D1140"/>
    <mergeCell ref="A1120:A1128"/>
    <mergeCell ref="B1130:B1140"/>
    <mergeCell ref="C1908:C1911"/>
    <mergeCell ref="B1899:B1903"/>
    <mergeCell ref="B1892:B1895"/>
    <mergeCell ref="C1899:C1903"/>
    <mergeCell ref="C1892:C1895"/>
    <mergeCell ref="C1828:C1832"/>
    <mergeCell ref="E1892:E1895"/>
    <mergeCell ref="D1908:D1911"/>
    <mergeCell ref="E1908:E1911"/>
    <mergeCell ref="D1899:D1903"/>
    <mergeCell ref="C1884:C1885"/>
    <mergeCell ref="B1884:B1885"/>
    <mergeCell ref="D29:D32"/>
    <mergeCell ref="B29:B32"/>
    <mergeCell ref="D44:D46"/>
    <mergeCell ref="B44:B46"/>
    <mergeCell ref="C44:C46"/>
    <mergeCell ref="C2086:C2094"/>
    <mergeCell ref="D2086:D2094"/>
    <mergeCell ref="E2086:E2094"/>
    <mergeCell ref="B2069:B2074"/>
    <mergeCell ref="C2069:C2074"/>
    <mergeCell ref="D2069:D2074"/>
    <mergeCell ref="B2076:B2084"/>
    <mergeCell ref="B2062:B2067"/>
    <mergeCell ref="D2015:D2022"/>
    <mergeCell ref="B863:B867"/>
    <mergeCell ref="E1110:E1118"/>
    <mergeCell ref="E882:E889"/>
    <mergeCell ref="C794:C800"/>
    <mergeCell ref="E794:E800"/>
    <mergeCell ref="B834:B839"/>
    <mergeCell ref="C827:C832"/>
    <mergeCell ref="D827:D832"/>
    <mergeCell ref="E819:E825"/>
    <mergeCell ref="D62:D70"/>
    <mergeCell ref="E62:E70"/>
    <mergeCell ref="D182:D187"/>
    <mergeCell ref="B141:B150"/>
    <mergeCell ref="C141:C150"/>
    <mergeCell ref="D141:D150"/>
    <mergeCell ref="D92:D100"/>
    <mergeCell ref="B114:B121"/>
    <mergeCell ref="D114:D121"/>
    <mergeCell ref="A62:A70"/>
    <mergeCell ref="A44:A46"/>
    <mergeCell ref="A36:A42"/>
    <mergeCell ref="A729:A731"/>
    <mergeCell ref="D775:D783"/>
    <mergeCell ref="D735:D742"/>
    <mergeCell ref="A811:A817"/>
    <mergeCell ref="A949:A954"/>
    <mergeCell ref="C875:C880"/>
    <mergeCell ref="D6:D12"/>
    <mergeCell ref="E6:E12"/>
    <mergeCell ref="C6:C12"/>
    <mergeCell ref="A14:A20"/>
    <mergeCell ref="B14:B20"/>
    <mergeCell ref="C14:C20"/>
    <mergeCell ref="D14:D20"/>
    <mergeCell ref="E14:E20"/>
    <mergeCell ref="A904:A908"/>
    <mergeCell ref="A882:A889"/>
    <mergeCell ref="E933:E936"/>
    <mergeCell ref="B941:B943"/>
    <mergeCell ref="B910:B915"/>
    <mergeCell ref="B794:B800"/>
    <mergeCell ref="D854:D861"/>
    <mergeCell ref="D893:D896"/>
    <mergeCell ref="E875:E880"/>
    <mergeCell ref="B719:B722"/>
    <mergeCell ref="B729:B731"/>
    <mergeCell ref="D745:D754"/>
    <mergeCell ref="E904:E908"/>
    <mergeCell ref="B182:B187"/>
    <mergeCell ref="A182:A187"/>
    <mergeCell ref="A215:A227"/>
    <mergeCell ref="B215:B227"/>
    <mergeCell ref="C215:C227"/>
    <mergeCell ref="D215:D227"/>
    <mergeCell ref="E44:E46"/>
    <mergeCell ref="A29:A32"/>
    <mergeCell ref="C29:C32"/>
    <mergeCell ref="E29:E32"/>
    <mergeCell ref="B36:B42"/>
    <mergeCell ref="C36:C42"/>
    <mergeCell ref="D36:D42"/>
    <mergeCell ref="E36:E42"/>
    <mergeCell ref="D50:D58"/>
    <mergeCell ref="B50:B58"/>
    <mergeCell ref="A50:A58"/>
    <mergeCell ref="C50:C58"/>
    <mergeCell ref="E50:E58"/>
    <mergeCell ref="B82:B90"/>
    <mergeCell ref="C82:C90"/>
    <mergeCell ref="D82:D90"/>
    <mergeCell ref="E82:E90"/>
    <mergeCell ref="A82:A90"/>
    <mergeCell ref="A72:A76"/>
    <mergeCell ref="B72:B76"/>
    <mergeCell ref="C72:C76"/>
    <mergeCell ref="D72:D76"/>
    <mergeCell ref="E72:E76"/>
    <mergeCell ref="B62:B70"/>
    <mergeCell ref="C62:C70"/>
    <mergeCell ref="A132:A138"/>
    <mergeCell ref="A141:A150"/>
    <mergeCell ref="A152:A158"/>
    <mergeCell ref="A92:A100"/>
    <mergeCell ref="B164:B172"/>
    <mergeCell ref="A164:A172"/>
    <mergeCell ref="C164:C172"/>
    <mergeCell ref="E164:E172"/>
    <mergeCell ref="B174:B179"/>
    <mergeCell ref="C174:C179"/>
    <mergeCell ref="D174:D179"/>
    <mergeCell ref="A174:A179"/>
    <mergeCell ref="E174:E179"/>
    <mergeCell ref="A257:A263"/>
    <mergeCell ref="A274:A275"/>
    <mergeCell ref="E265:E267"/>
    <mergeCell ref="E247:E255"/>
    <mergeCell ref="A247:A255"/>
    <mergeCell ref="B257:B263"/>
    <mergeCell ref="C257:C263"/>
    <mergeCell ref="E152:E158"/>
    <mergeCell ref="C152:C158"/>
    <mergeCell ref="D152:D158"/>
    <mergeCell ref="C102:C107"/>
    <mergeCell ref="D102:D107"/>
    <mergeCell ref="B92:B100"/>
    <mergeCell ref="C92:C100"/>
    <mergeCell ref="E182:E187"/>
    <mergeCell ref="C182:C187"/>
    <mergeCell ref="B123:B128"/>
    <mergeCell ref="C123:C128"/>
    <mergeCell ref="D123:D128"/>
    <mergeCell ref="B132:B138"/>
    <mergeCell ref="C132:C138"/>
    <mergeCell ref="A269:A272"/>
    <mergeCell ref="D269:D272"/>
    <mergeCell ref="C269:C272"/>
    <mergeCell ref="D164:D172"/>
    <mergeCell ref="E257:E263"/>
    <mergeCell ref="E141:E150"/>
    <mergeCell ref="C114:C121"/>
    <mergeCell ref="E92:E100"/>
    <mergeCell ref="A102:A107"/>
    <mergeCell ref="A114:A121"/>
    <mergeCell ref="A123:A128"/>
    <mergeCell ref="E269:E272"/>
    <mergeCell ref="C274:C275"/>
    <mergeCell ref="D274:D275"/>
    <mergeCell ref="E274:E275"/>
    <mergeCell ref="A281:A286"/>
    <mergeCell ref="D281:D286"/>
    <mergeCell ref="E281:E286"/>
    <mergeCell ref="D257:D263"/>
    <mergeCell ref="D265:D266"/>
    <mergeCell ref="B269:B272"/>
    <mergeCell ref="D238:D245"/>
    <mergeCell ref="E238:E245"/>
    <mergeCell ref="A229:A236"/>
    <mergeCell ref="B229:B236"/>
    <mergeCell ref="C229:C236"/>
    <mergeCell ref="D229:D236"/>
    <mergeCell ref="E229:E236"/>
    <mergeCell ref="A207:A213"/>
    <mergeCell ref="E207:E213"/>
    <mergeCell ref="D207:D213"/>
    <mergeCell ref="C207:C213"/>
    <mergeCell ref="B207:B213"/>
    <mergeCell ref="B288:B293"/>
    <mergeCell ref="A288:A293"/>
    <mergeCell ref="C288:C293"/>
    <mergeCell ref="D288:D293"/>
    <mergeCell ref="E288:E293"/>
    <mergeCell ref="A309:A314"/>
    <mergeCell ref="D309:D314"/>
    <mergeCell ref="C309:C314"/>
    <mergeCell ref="B281:B286"/>
    <mergeCell ref="C281:C286"/>
    <mergeCell ref="D295:D301"/>
    <mergeCell ref="A303:A307"/>
    <mergeCell ref="B303:B307"/>
    <mergeCell ref="C303:C307"/>
    <mergeCell ref="A295:A301"/>
    <mergeCell ref="E303:E307"/>
    <mergeCell ref="E295:E301"/>
    <mergeCell ref="B295:B301"/>
    <mergeCell ref="B535:B539"/>
    <mergeCell ref="B615:B620"/>
    <mergeCell ref="B588:B593"/>
    <mergeCell ref="B624:B632"/>
    <mergeCell ref="D685:D692"/>
    <mergeCell ref="E685:E692"/>
    <mergeCell ref="B685:B692"/>
    <mergeCell ref="B634:B642"/>
    <mergeCell ref="A634:A642"/>
    <mergeCell ref="C634:C642"/>
    <mergeCell ref="C570:C576"/>
    <mergeCell ref="B570:B576"/>
    <mergeCell ref="A624:A632"/>
    <mergeCell ref="C624:C632"/>
    <mergeCell ref="D624:D632"/>
    <mergeCell ref="E624:E632"/>
    <mergeCell ref="B671:B677"/>
    <mergeCell ref="C679:C683"/>
    <mergeCell ref="D679:D683"/>
    <mergeCell ref="E679:E683"/>
    <mergeCell ref="A615:A620"/>
    <mergeCell ref="E660:E663"/>
    <mergeCell ref="C604:C613"/>
    <mergeCell ref="B604:B613"/>
    <mergeCell ref="A604:A613"/>
    <mergeCell ref="A660:A663"/>
    <mergeCell ref="A671:A677"/>
    <mergeCell ref="A650:A658"/>
    <mergeCell ref="A535:A539"/>
    <mergeCell ref="E650:E658"/>
    <mergeCell ref="C470:C480"/>
    <mergeCell ref="D660:D663"/>
    <mergeCell ref="C660:C663"/>
    <mergeCell ref="E719:E722"/>
    <mergeCell ref="D719:D722"/>
    <mergeCell ref="C719:C722"/>
    <mergeCell ref="A679:A683"/>
    <mergeCell ref="A685:A692"/>
    <mergeCell ref="A703:A708"/>
    <mergeCell ref="B703:B708"/>
    <mergeCell ref="E511:E517"/>
    <mergeCell ref="B519:B522"/>
    <mergeCell ref="E644:E648"/>
    <mergeCell ref="C544:C550"/>
    <mergeCell ref="D544:D550"/>
    <mergeCell ref="A719:A722"/>
    <mergeCell ref="A588:A593"/>
    <mergeCell ref="D615:D620"/>
    <mergeCell ref="E615:E620"/>
    <mergeCell ref="A694:A701"/>
    <mergeCell ref="A644:A648"/>
    <mergeCell ref="C595:C602"/>
    <mergeCell ref="D595:D602"/>
    <mergeCell ref="B679:B683"/>
    <mergeCell ref="C650:C658"/>
    <mergeCell ref="D650:D658"/>
    <mergeCell ref="A595:A602"/>
    <mergeCell ref="B595:B602"/>
    <mergeCell ref="E595:E602"/>
    <mergeCell ref="E604:E613"/>
    <mergeCell ref="D634:D642"/>
    <mergeCell ref="E557:E568"/>
    <mergeCell ref="A898:A902"/>
    <mergeCell ref="D898:D902"/>
    <mergeCell ref="E898:E902"/>
    <mergeCell ref="B986:B990"/>
    <mergeCell ref="A986:A990"/>
    <mergeCell ref="B1069:B1075"/>
    <mergeCell ref="A893:A896"/>
    <mergeCell ref="E1061:E1062"/>
    <mergeCell ref="E1069:E1075"/>
    <mergeCell ref="C1069:C1075"/>
    <mergeCell ref="D1069:D1075"/>
    <mergeCell ref="E972:E976"/>
    <mergeCell ref="C926:C931"/>
    <mergeCell ref="A926:A931"/>
    <mergeCell ref="A910:A915"/>
    <mergeCell ref="C917:C923"/>
    <mergeCell ref="A1007:A1011"/>
    <mergeCell ref="A933:A936"/>
    <mergeCell ref="A917:A923"/>
    <mergeCell ref="A941:A943"/>
    <mergeCell ref="E986:E990"/>
    <mergeCell ref="D986:D990"/>
    <mergeCell ref="C941:C943"/>
    <mergeCell ref="B965:B968"/>
    <mergeCell ref="D965:D968"/>
    <mergeCell ref="E965:E968"/>
    <mergeCell ref="C1007:C1011"/>
    <mergeCell ref="E978:E982"/>
    <mergeCell ref="B978:B982"/>
    <mergeCell ref="C978:C982"/>
    <mergeCell ref="D972:D976"/>
    <mergeCell ref="C933:C936"/>
    <mergeCell ref="E1764:E1774"/>
    <mergeCell ref="A1764:A1774"/>
    <mergeCell ref="B1776:B1782"/>
    <mergeCell ref="A1776:A1782"/>
    <mergeCell ref="A1755:A1758"/>
    <mergeCell ref="A1746:A1749"/>
    <mergeCell ref="C1755:C1758"/>
    <mergeCell ref="D1755:D1758"/>
    <mergeCell ref="D1677:D1688"/>
    <mergeCell ref="E1396:E1403"/>
    <mergeCell ref="B1405:B1408"/>
    <mergeCell ref="A1444:A1454"/>
    <mergeCell ref="B1356:B1365"/>
    <mergeCell ref="B1425:B1427"/>
    <mergeCell ref="E1425:E1427"/>
    <mergeCell ref="E1377:E1380"/>
    <mergeCell ref="C1377:C1380"/>
    <mergeCell ref="E1356:E1365"/>
    <mergeCell ref="A1356:A1365"/>
    <mergeCell ref="B1367:B1375"/>
    <mergeCell ref="A1367:A1375"/>
    <mergeCell ref="B1755:B1758"/>
    <mergeCell ref="D1672:D1675"/>
    <mergeCell ref="C1746:C1749"/>
    <mergeCell ref="D1746:D1749"/>
    <mergeCell ref="E1746:E1749"/>
    <mergeCell ref="E1727:E1732"/>
    <mergeCell ref="C1727:C1732"/>
    <mergeCell ref="B1727:B1732"/>
    <mergeCell ref="B1588:B1593"/>
    <mergeCell ref="E1568:E1574"/>
    <mergeCell ref="C1456:C1460"/>
    <mergeCell ref="B1272:B1273"/>
    <mergeCell ref="C1272:C1273"/>
    <mergeCell ref="D1272:D1273"/>
    <mergeCell ref="A1405:A1408"/>
    <mergeCell ref="E1405:E1408"/>
    <mergeCell ref="A1433:A1442"/>
    <mergeCell ref="B1860:B1867"/>
    <mergeCell ref="C1860:C1867"/>
    <mergeCell ref="D1860:D1867"/>
    <mergeCell ref="A1860:A1867"/>
    <mergeCell ref="B1834:B1838"/>
    <mergeCell ref="E1834:E1838"/>
    <mergeCell ref="C1834:C1838"/>
    <mergeCell ref="D1834:D1838"/>
    <mergeCell ref="B1844:B1846"/>
    <mergeCell ref="C1844:C1846"/>
    <mergeCell ref="D1844:D1846"/>
    <mergeCell ref="E1844:E1846"/>
    <mergeCell ref="A1834:A1838"/>
    <mergeCell ref="C1784:C1791"/>
    <mergeCell ref="B1784:B1791"/>
    <mergeCell ref="A1784:A1791"/>
    <mergeCell ref="B1793:B1798"/>
    <mergeCell ref="A1793:A1798"/>
    <mergeCell ref="D1793:D1798"/>
    <mergeCell ref="D1819:D1822"/>
    <mergeCell ref="E1819:E1822"/>
    <mergeCell ref="A1800:A1808"/>
    <mergeCell ref="B1828:B1832"/>
    <mergeCell ref="A1828:A1832"/>
    <mergeCell ref="C1764:C1774"/>
    <mergeCell ref="D1764:D1774"/>
    <mergeCell ref="C1479:C1486"/>
    <mergeCell ref="A1622:A1626"/>
    <mergeCell ref="C1622:C1626"/>
    <mergeCell ref="B1576:B1582"/>
    <mergeCell ref="C1576:C1582"/>
    <mergeCell ref="D1479:D1486"/>
    <mergeCell ref="E1755:E1758"/>
    <mergeCell ref="B1764:B1774"/>
    <mergeCell ref="E1522:E1528"/>
    <mergeCell ref="B1530:B1535"/>
    <mergeCell ref="C1530:C1535"/>
    <mergeCell ref="A1727:A1732"/>
    <mergeCell ref="A1738:A1741"/>
    <mergeCell ref="B1506:B1513"/>
    <mergeCell ref="A1497:A1504"/>
    <mergeCell ref="D941:D943"/>
    <mergeCell ref="E941:E943"/>
    <mergeCell ref="B1279:B1282"/>
    <mergeCell ref="A993:A997"/>
    <mergeCell ref="D978:D982"/>
    <mergeCell ref="A978:A982"/>
    <mergeCell ref="A1026:A1031"/>
    <mergeCell ref="A1077:A1085"/>
    <mergeCell ref="A1061:A1062"/>
    <mergeCell ref="A1054:A1055"/>
    <mergeCell ref="E1054:E1055"/>
    <mergeCell ref="B1171:B1177"/>
    <mergeCell ref="A1231:A1236"/>
    <mergeCell ref="B1231:B1236"/>
    <mergeCell ref="A965:A968"/>
    <mergeCell ref="A972:A976"/>
    <mergeCell ref="B1219:B1229"/>
    <mergeCell ref="A1588:A1593"/>
    <mergeCell ref="A1595:A1598"/>
    <mergeCell ref="D1576:D1582"/>
    <mergeCell ref="A1515:A1520"/>
    <mergeCell ref="B1497:B1504"/>
    <mergeCell ref="E1612:E1620"/>
    <mergeCell ref="D453:D456"/>
    <mergeCell ref="A429:A432"/>
    <mergeCell ref="C429:C432"/>
    <mergeCell ref="A1645:A1651"/>
    <mergeCell ref="C1645:C1651"/>
    <mergeCell ref="D1645:D1651"/>
    <mergeCell ref="E1645:E1651"/>
    <mergeCell ref="A1628:A1635"/>
    <mergeCell ref="C1488:C1495"/>
    <mergeCell ref="D1488:D1495"/>
    <mergeCell ref="E1488:E1495"/>
    <mergeCell ref="C1522:C1528"/>
    <mergeCell ref="D1522:D1528"/>
    <mergeCell ref="C1497:C1504"/>
    <mergeCell ref="D1497:D1504"/>
    <mergeCell ref="C1410:C1413"/>
    <mergeCell ref="D1416:D1418"/>
    <mergeCell ref="E1410:E1413"/>
    <mergeCell ref="B1444:B1454"/>
    <mergeCell ref="A1506:A1513"/>
    <mergeCell ref="A1479:A1486"/>
    <mergeCell ref="D1506:D1513"/>
    <mergeCell ref="E1515:E1520"/>
    <mergeCell ref="C1468:C1477"/>
    <mergeCell ref="D1468:D1477"/>
    <mergeCell ref="C1416:C1418"/>
    <mergeCell ref="A735:A742"/>
    <mergeCell ref="C785:C792"/>
    <mergeCell ref="A265:A267"/>
    <mergeCell ref="B265:B267"/>
    <mergeCell ref="C265:C267"/>
    <mergeCell ref="D132:D138"/>
    <mergeCell ref="B152:B158"/>
    <mergeCell ref="A544:A550"/>
    <mergeCell ref="B482:B486"/>
    <mergeCell ref="A482:A486"/>
    <mergeCell ref="C482:C486"/>
    <mergeCell ref="D482:D486"/>
    <mergeCell ref="A529:A533"/>
    <mergeCell ref="B511:B517"/>
    <mergeCell ref="A511:A517"/>
    <mergeCell ref="C511:C517"/>
    <mergeCell ref="C535:C539"/>
    <mergeCell ref="D535:D539"/>
    <mergeCell ref="A519:A522"/>
    <mergeCell ref="C519:C522"/>
    <mergeCell ref="D470:D480"/>
    <mergeCell ref="B408:B412"/>
    <mergeCell ref="A408:A412"/>
    <mergeCell ref="C408:C412"/>
    <mergeCell ref="D408:D412"/>
    <mergeCell ref="D303:D307"/>
    <mergeCell ref="A238:A245"/>
    <mergeCell ref="B238:B245"/>
    <mergeCell ref="C238:C245"/>
    <mergeCell ref="B387:B396"/>
    <mergeCell ref="C387:C396"/>
    <mergeCell ref="C295:C301"/>
    <mergeCell ref="B379:B385"/>
    <mergeCell ref="C379:C385"/>
    <mergeCell ref="A436:A443"/>
    <mergeCell ref="C436:C443"/>
    <mergeCell ref="C445:C448"/>
    <mergeCell ref="B436:B443"/>
    <mergeCell ref="A366:A371"/>
    <mergeCell ref="B453:B456"/>
    <mergeCell ref="C453:C456"/>
    <mergeCell ref="A765:A773"/>
    <mergeCell ref="B841:B852"/>
    <mergeCell ref="D841:D852"/>
    <mergeCell ref="C841:C852"/>
    <mergeCell ref="A711:A717"/>
    <mergeCell ref="D711:D717"/>
    <mergeCell ref="E711:E717"/>
    <mergeCell ref="A794:A800"/>
    <mergeCell ref="A419:A426"/>
    <mergeCell ref="A453:A456"/>
    <mergeCell ref="D511:D517"/>
    <mergeCell ref="A557:A568"/>
    <mergeCell ref="A445:A448"/>
    <mergeCell ref="A583:A586"/>
    <mergeCell ref="D570:D581"/>
    <mergeCell ref="E634:E642"/>
    <mergeCell ref="E470:E480"/>
    <mergeCell ref="D445:D448"/>
    <mergeCell ref="B445:B448"/>
    <mergeCell ref="E445:E448"/>
    <mergeCell ref="D429:D432"/>
    <mergeCell ref="E419:E426"/>
    <mergeCell ref="E453:E456"/>
    <mergeCell ref="B775:B783"/>
    <mergeCell ref="C775:C783"/>
    <mergeCell ref="E775:E783"/>
    <mergeCell ref="E803:E809"/>
    <mergeCell ref="C819:C825"/>
    <mergeCell ref="B819:B825"/>
    <mergeCell ref="A775:A783"/>
    <mergeCell ref="A785:A792"/>
    <mergeCell ref="A827:A832"/>
    <mergeCell ref="E827:E832"/>
    <mergeCell ref="E841:E852"/>
    <mergeCell ref="A841:A852"/>
    <mergeCell ref="B854:B861"/>
    <mergeCell ref="C854:C861"/>
    <mergeCell ref="E854:E861"/>
    <mergeCell ref="E1628:E1635"/>
    <mergeCell ref="E1588:E1593"/>
    <mergeCell ref="E1622:E1626"/>
    <mergeCell ref="B1628:B1635"/>
    <mergeCell ref="B1479:B1486"/>
    <mergeCell ref="A854:A861"/>
    <mergeCell ref="E863:E867"/>
    <mergeCell ref="E785:E792"/>
    <mergeCell ref="A1546:A1550"/>
    <mergeCell ref="A1522:A1528"/>
    <mergeCell ref="E1497:E1504"/>
    <mergeCell ref="C1537:C1544"/>
    <mergeCell ref="D1537:D1544"/>
    <mergeCell ref="A1308:A1315"/>
    <mergeCell ref="E1308:E1315"/>
    <mergeCell ref="A1552:A1557"/>
    <mergeCell ref="D1622:D1626"/>
    <mergeCell ref="A1707:A1716"/>
    <mergeCell ref="A1718:A1722"/>
    <mergeCell ref="A1488:A1495"/>
    <mergeCell ref="B1552:B1557"/>
    <mergeCell ref="A1810:A1816"/>
    <mergeCell ref="A1844:A1846"/>
    <mergeCell ref="B1852:B1858"/>
    <mergeCell ref="A1819:A1822"/>
    <mergeCell ref="A1869:A1875"/>
    <mergeCell ref="A1877:A1880"/>
    <mergeCell ref="C1628:C1635"/>
    <mergeCell ref="A1700:A1704"/>
    <mergeCell ref="C1317:C1324"/>
    <mergeCell ref="D2002:D2013"/>
    <mergeCell ref="E2002:E2013"/>
    <mergeCell ref="E1239:E1247"/>
    <mergeCell ref="A1239:A1247"/>
    <mergeCell ref="C1239:C1247"/>
    <mergeCell ref="D1239:D1247"/>
    <mergeCell ref="C1707:C1716"/>
    <mergeCell ref="A1656:A1660"/>
    <mergeCell ref="E1530:E1535"/>
    <mergeCell ref="D1612:D1620"/>
    <mergeCell ref="B1612:B1620"/>
    <mergeCell ref="A1612:A1620"/>
    <mergeCell ref="A1537:A1544"/>
    <mergeCell ref="B1537:B1544"/>
    <mergeCell ref="A1602:A1605"/>
    <mergeCell ref="B1602:B1605"/>
    <mergeCell ref="C1602:C1605"/>
    <mergeCell ref="D1602:D1605"/>
    <mergeCell ref="A1576:A1582"/>
    <mergeCell ref="E22:E27"/>
    <mergeCell ref="E957:E959"/>
    <mergeCell ref="D957:D959"/>
    <mergeCell ref="C957:C959"/>
    <mergeCell ref="B957:B959"/>
    <mergeCell ref="A957:A959"/>
    <mergeCell ref="A2096:A2106"/>
    <mergeCell ref="A2024:A2028"/>
    <mergeCell ref="A2031:A2035"/>
    <mergeCell ref="A2037:A2044"/>
    <mergeCell ref="A2046:A2051"/>
    <mergeCell ref="A2055:A2060"/>
    <mergeCell ref="A1947:A1956"/>
    <mergeCell ref="A1958:A1964"/>
    <mergeCell ref="A1088:A1099"/>
    <mergeCell ref="E1576:E1582"/>
    <mergeCell ref="D1690:D1698"/>
    <mergeCell ref="E1690:E1698"/>
    <mergeCell ref="C1612:C1620"/>
    <mergeCell ref="A1672:A1675"/>
    <mergeCell ref="C1690:C1698"/>
    <mergeCell ref="A1690:A1698"/>
    <mergeCell ref="D1546:D1550"/>
    <mergeCell ref="E1546:E1550"/>
    <mergeCell ref="E1552:E1557"/>
    <mergeCell ref="A1559:A1566"/>
    <mergeCell ref="A1568:A1574"/>
    <mergeCell ref="D1656:D1660"/>
    <mergeCell ref="C1656:C1660"/>
    <mergeCell ref="A2002:A2013"/>
    <mergeCell ref="B2002:B2013"/>
    <mergeCell ref="C2002:C2013"/>
    <mergeCell ref="B22:B27"/>
    <mergeCell ref="D22:D27"/>
    <mergeCell ref="A22:A27"/>
    <mergeCell ref="C22:C27"/>
    <mergeCell ref="A1377:A1380"/>
    <mergeCell ref="A1258:A1260"/>
    <mergeCell ref="A1272:A1273"/>
    <mergeCell ref="A1264:A1267"/>
    <mergeCell ref="B1410:B1413"/>
    <mergeCell ref="A1410:A1413"/>
    <mergeCell ref="A1456:A1460"/>
    <mergeCell ref="A1416:A1418"/>
    <mergeCell ref="B1677:B1688"/>
    <mergeCell ref="A1677:A1688"/>
    <mergeCell ref="A1345:A1349"/>
    <mergeCell ref="C745:C754"/>
    <mergeCell ref="D765:D773"/>
    <mergeCell ref="A1530:A1535"/>
    <mergeCell ref="A875:A880"/>
    <mergeCell ref="B875:B880"/>
    <mergeCell ref="D1007:D1011"/>
    <mergeCell ref="A1069:A1075"/>
    <mergeCell ref="B1468:B1477"/>
    <mergeCell ref="A1468:A1477"/>
    <mergeCell ref="A1298:A1306"/>
    <mergeCell ref="B1351:B1354"/>
    <mergeCell ref="C1351:C1354"/>
    <mergeCell ref="C1588:C1593"/>
    <mergeCell ref="D1588:D1593"/>
    <mergeCell ref="D1628:D1635"/>
    <mergeCell ref="B1387:B1394"/>
    <mergeCell ref="B1239:B1247"/>
    <mergeCell ref="A1190:A1196"/>
    <mergeCell ref="B1190:B1196"/>
    <mergeCell ref="C1190:C1196"/>
    <mergeCell ref="D1190:D1196"/>
    <mergeCell ref="E2128:F2128"/>
    <mergeCell ref="E2127:F2127"/>
    <mergeCell ref="A1938:A1944"/>
    <mergeCell ref="A1929:A1936"/>
    <mergeCell ref="A1922:A1927"/>
    <mergeCell ref="B1908:B1911"/>
    <mergeCell ref="B2086:B2094"/>
    <mergeCell ref="A1892:A1895"/>
    <mergeCell ref="A1899:A1903"/>
    <mergeCell ref="A1663:A1668"/>
    <mergeCell ref="B1622:B1626"/>
    <mergeCell ref="A1637:A1643"/>
    <mergeCell ref="B1637:B1643"/>
    <mergeCell ref="B1690:B1698"/>
    <mergeCell ref="E1351:E1354"/>
    <mergeCell ref="D1700:D1704"/>
    <mergeCell ref="E1190:E1196"/>
    <mergeCell ref="B1433:B1442"/>
    <mergeCell ref="E2122:F2122"/>
    <mergeCell ref="F2113:H2113"/>
    <mergeCell ref="B2096:B2106"/>
    <mergeCell ref="B1929:B1936"/>
    <mergeCell ref="B1877:B1880"/>
    <mergeCell ref="B1922:B1927"/>
    <mergeCell ref="B1938:B1944"/>
    <mergeCell ref="A1884:A1885"/>
    <mergeCell ref="A1279:A1282"/>
    <mergeCell ref="B1819:B1822"/>
    <mergeCell ref="B190:B198"/>
    <mergeCell ref="A190:A198"/>
    <mergeCell ref="C190:C198"/>
    <mergeCell ref="E190:E198"/>
    <mergeCell ref="D190:D198"/>
    <mergeCell ref="B1142:B1150"/>
    <mergeCell ref="C1142:C1150"/>
    <mergeCell ref="D1142:D1150"/>
    <mergeCell ref="E1142:E1150"/>
    <mergeCell ref="A1142:A1150"/>
    <mergeCell ref="B199:B205"/>
    <mergeCell ref="A199:A205"/>
    <mergeCell ref="C199:C205"/>
    <mergeCell ref="E199:E205"/>
    <mergeCell ref="D199:D205"/>
    <mergeCell ref="B274:B277"/>
    <mergeCell ref="B1181:B1188"/>
    <mergeCell ref="C1181:C1188"/>
    <mergeCell ref="D1181:D1188"/>
    <mergeCell ref="E1181:E1188"/>
    <mergeCell ref="D875:D880"/>
    <mergeCell ref="A1181:A1188"/>
    <mergeCell ref="A869:A873"/>
    <mergeCell ref="B785:B792"/>
    <mergeCell ref="A745:A754"/>
    <mergeCell ref="A803:A809"/>
    <mergeCell ref="D803:D809"/>
    <mergeCell ref="C803:C809"/>
    <mergeCell ref="A756:A763"/>
    <mergeCell ref="E765:E773"/>
    <mergeCell ref="D785:D792"/>
    <mergeCell ref="A863:A867"/>
  </mergeCells>
  <conditionalFormatting sqref="AB2116:AB1048576 AB1:AB163 AA2113:AA2115 AB1207:AB1238 AB247:AB1160 AB174:AB214 AB1171:AB1197 AB1248:AB2112">
    <cfRule type="dataBar" priority="12">
      <dataBar>
        <cfvo type="min"/>
        <cfvo type="max"/>
        <color rgb="FF008AEF"/>
      </dataBar>
      <extLst>
        <ext xmlns:x14="http://schemas.microsoft.com/office/spreadsheetml/2009/9/main" uri="{B025F937-C7B1-47D3-B67F-A62EFF666E3E}">
          <x14:id>{9262EEEC-8010-4610-B9B6-9D9389721EB1}</x14:id>
        </ext>
      </extLst>
    </cfRule>
  </conditionalFormatting>
  <conditionalFormatting sqref="AB2113">
    <cfRule type="dataBar" priority="11">
      <dataBar>
        <cfvo type="min"/>
        <cfvo type="max"/>
        <color rgb="FF008AEF"/>
      </dataBar>
      <extLst>
        <ext xmlns:x14="http://schemas.microsoft.com/office/spreadsheetml/2009/9/main" uri="{B025F937-C7B1-47D3-B67F-A62EFF666E3E}">
          <x14:id>{5353E173-1E95-4C71-9771-E11044858CB5}</x14:id>
        </ext>
      </extLst>
    </cfRule>
  </conditionalFormatting>
  <conditionalFormatting sqref="AB215:AB228">
    <cfRule type="dataBar" priority="8">
      <dataBar>
        <cfvo type="min"/>
        <cfvo type="max"/>
        <color rgb="FF008AEF"/>
      </dataBar>
      <extLst>
        <ext xmlns:x14="http://schemas.microsoft.com/office/spreadsheetml/2009/9/main" uri="{B025F937-C7B1-47D3-B67F-A62EFF666E3E}">
          <x14:id>{CBE706D8-A71D-4F83-9F95-7CC64DA29E82}</x14:id>
        </ext>
      </extLst>
    </cfRule>
  </conditionalFormatting>
  <conditionalFormatting sqref="AB164:AB173">
    <cfRule type="dataBar" priority="7">
      <dataBar>
        <cfvo type="min"/>
        <cfvo type="max"/>
        <color rgb="FF008AEF"/>
      </dataBar>
      <extLst>
        <ext xmlns:x14="http://schemas.microsoft.com/office/spreadsheetml/2009/9/main" uri="{B025F937-C7B1-47D3-B67F-A62EFF666E3E}">
          <x14:id>{551197DA-EFA4-48E9-A0C6-E55E1B5CECA4}</x14:id>
        </ext>
      </extLst>
    </cfRule>
  </conditionalFormatting>
  <conditionalFormatting sqref="AB1161:AB1170">
    <cfRule type="dataBar" priority="6">
      <dataBar>
        <cfvo type="min"/>
        <cfvo type="max"/>
        <color rgb="FF008AEF"/>
      </dataBar>
      <extLst>
        <ext xmlns:x14="http://schemas.microsoft.com/office/spreadsheetml/2009/9/main" uri="{B025F937-C7B1-47D3-B67F-A62EFF666E3E}">
          <x14:id>{0739E4DD-DC2A-4937-9170-9B52829DE7A6}</x14:id>
        </ext>
      </extLst>
    </cfRule>
  </conditionalFormatting>
  <conditionalFormatting sqref="AB229:AB237">
    <cfRule type="dataBar" priority="5">
      <dataBar>
        <cfvo type="min"/>
        <cfvo type="max"/>
        <color rgb="FF008AEF"/>
      </dataBar>
      <extLst>
        <ext xmlns:x14="http://schemas.microsoft.com/office/spreadsheetml/2009/9/main" uri="{B025F937-C7B1-47D3-B67F-A62EFF666E3E}">
          <x14:id>{58CAC7F0-5D5F-4F3D-9EAC-0A91441DB677}</x14:id>
        </ext>
      </extLst>
    </cfRule>
  </conditionalFormatting>
  <conditionalFormatting sqref="AA1206">
    <cfRule type="dataBar" priority="4">
      <dataBar>
        <cfvo type="min"/>
        <cfvo type="max"/>
        <color rgb="FF008AEF"/>
      </dataBar>
      <extLst>
        <ext xmlns:x14="http://schemas.microsoft.com/office/spreadsheetml/2009/9/main" uri="{B025F937-C7B1-47D3-B67F-A62EFF666E3E}">
          <x14:id>{AEB33908-F6C3-4011-96BA-7AAB36C5FEDE}</x14:id>
        </ext>
      </extLst>
    </cfRule>
  </conditionalFormatting>
  <conditionalFormatting sqref="AB1198:AB1205">
    <cfRule type="dataBar" priority="3">
      <dataBar>
        <cfvo type="min"/>
        <cfvo type="max"/>
        <color rgb="FF008AEF"/>
      </dataBar>
      <extLst>
        <ext xmlns:x14="http://schemas.microsoft.com/office/spreadsheetml/2009/9/main" uri="{B025F937-C7B1-47D3-B67F-A62EFF666E3E}">
          <x14:id>{11931ED8-F9B1-4C03-9192-1E6654815C43}</x14:id>
        </ext>
      </extLst>
    </cfRule>
  </conditionalFormatting>
  <conditionalFormatting sqref="AB1239:AB1247">
    <cfRule type="dataBar" priority="2">
      <dataBar>
        <cfvo type="min"/>
        <cfvo type="max"/>
        <color rgb="FF008AEF"/>
      </dataBar>
      <extLst>
        <ext xmlns:x14="http://schemas.microsoft.com/office/spreadsheetml/2009/9/main" uri="{B025F937-C7B1-47D3-B67F-A62EFF666E3E}">
          <x14:id>{9F5923A6-7374-4BA1-AF27-93491804912C}</x14:id>
        </ext>
      </extLst>
    </cfRule>
  </conditionalFormatting>
  <conditionalFormatting sqref="AB238:AB246">
    <cfRule type="dataBar" priority="1">
      <dataBar>
        <cfvo type="min"/>
        <cfvo type="max"/>
        <color rgb="FF008AEF"/>
      </dataBar>
      <extLst>
        <ext xmlns:x14="http://schemas.microsoft.com/office/spreadsheetml/2009/9/main" uri="{B025F937-C7B1-47D3-B67F-A62EFF666E3E}">
          <x14:id>{7AED0EC0-AEBC-4C41-A4A1-9949682E8839}</x14:id>
        </ext>
      </extLst>
    </cfRule>
  </conditionalFormatting>
  <hyperlinks>
    <hyperlink ref="D1405" r:id="rId1" xr:uid="{00000000-0004-0000-0000-000000000000}"/>
    <hyperlink ref="D1410" r:id="rId2" xr:uid="{00000000-0004-0000-0000-000001000000}"/>
    <hyperlink ref="D1387" r:id="rId3" xr:uid="{00000000-0004-0000-0000-000002000000}"/>
    <hyperlink ref="D1396" r:id="rId4" xr:uid="{00000000-0004-0000-0000-000003000000}"/>
    <hyperlink ref="D1367" r:id="rId5" xr:uid="{00000000-0004-0000-0000-000004000000}"/>
    <hyperlink ref="D1377" r:id="rId6" xr:uid="{00000000-0004-0000-0000-000005000000}"/>
    <hyperlink ref="D841" r:id="rId7" xr:uid="{00000000-0004-0000-0000-000006000000}"/>
    <hyperlink ref="D854" r:id="rId8" xr:uid="{00000000-0004-0000-0000-000007000000}"/>
    <hyperlink ref="D863" r:id="rId9" xr:uid="{00000000-0004-0000-0000-000008000000}"/>
    <hyperlink ref="D869" r:id="rId10" xr:uid="{00000000-0004-0000-0000-000009000000}"/>
    <hyperlink ref="D875" r:id="rId11" xr:uid="{00000000-0004-0000-0000-00000A000000}"/>
    <hyperlink ref="D882" r:id="rId12" xr:uid="{00000000-0004-0000-0000-00000B000000}"/>
    <hyperlink ref="D893" r:id="rId13" xr:uid="{00000000-0004-0000-0000-00000C000000}"/>
    <hyperlink ref="D898" r:id="rId14" xr:uid="{00000000-0004-0000-0000-00000D000000}"/>
    <hyperlink ref="D1356" r:id="rId15" xr:uid="{00000000-0004-0000-0000-00000E000000}"/>
    <hyperlink ref="D1433" r:id="rId16" xr:uid="{00000000-0004-0000-0000-00000F000000}"/>
    <hyperlink ref="D1444" r:id="rId17" xr:uid="{00000000-0004-0000-0000-000010000000}"/>
    <hyperlink ref="D343" r:id="rId18" xr:uid="{00000000-0004-0000-0000-000011000000}"/>
    <hyperlink ref="D350" r:id="rId19" xr:uid="{00000000-0004-0000-0000-000012000000}"/>
    <hyperlink ref="D357" r:id="rId20" xr:uid="{00000000-0004-0000-0000-000013000000}"/>
    <hyperlink ref="D366" r:id="rId21" xr:uid="{00000000-0004-0000-0000-000014000000}"/>
    <hyperlink ref="D373" r:id="rId22" xr:uid="{00000000-0004-0000-0000-000015000000}"/>
    <hyperlink ref="D1171" r:id="rId23" xr:uid="{00000000-0004-0000-0000-000016000000}"/>
    <hyperlink ref="D1198" r:id="rId24" xr:uid="{00000000-0004-0000-0000-000017000000}"/>
    <hyperlink ref="D1231" r:id="rId25" xr:uid="{00000000-0004-0000-0000-000018000000}"/>
    <hyperlink ref="D1622" r:id="rId26" xr:uid="{00000000-0004-0000-0000-000019000000}"/>
    <hyperlink ref="D1628" r:id="rId27" xr:uid="{00000000-0004-0000-0000-00001A000000}"/>
    <hyperlink ref="D1637" r:id="rId28" xr:uid="{00000000-0004-0000-0000-00001B000000}"/>
    <hyperlink ref="D92" r:id="rId29" xr:uid="{00000000-0004-0000-0000-00001C000000}"/>
    <hyperlink ref="D102" r:id="rId30" xr:uid="{00000000-0004-0000-0000-00001D000000}"/>
    <hyperlink ref="D114" r:id="rId31" xr:uid="{00000000-0004-0000-0000-00001E000000}"/>
    <hyperlink ref="D123" r:id="rId32" xr:uid="{00000000-0004-0000-0000-00001F000000}"/>
    <hyperlink ref="D132" r:id="rId33" xr:uid="{00000000-0004-0000-0000-000020000000}"/>
    <hyperlink ref="D141" r:id="rId34" xr:uid="{00000000-0004-0000-0000-000021000000}"/>
    <hyperlink ref="D152" r:id="rId35" xr:uid="{00000000-0004-0000-0000-000022000000}"/>
    <hyperlink ref="D1077" r:id="rId36" xr:uid="{00000000-0004-0000-0000-000023000000}"/>
    <hyperlink ref="D1088" r:id="rId37" xr:uid="{00000000-0004-0000-0000-000024000000}"/>
    <hyperlink ref="D1101" r:id="rId38" xr:uid="{00000000-0004-0000-0000-000025000000}"/>
    <hyperlink ref="D1690" r:id="rId39" xr:uid="{00000000-0004-0000-0000-000026000000}"/>
    <hyperlink ref="D1700" r:id="rId40" xr:uid="{00000000-0004-0000-0000-000027000000}"/>
    <hyperlink ref="D1707" r:id="rId41" xr:uid="{00000000-0004-0000-0000-000028000000}"/>
    <hyperlink ref="D1718" r:id="rId42" xr:uid="{00000000-0004-0000-0000-000029000000}"/>
    <hyperlink ref="D1922" r:id="rId43" xr:uid="{00000000-0004-0000-0000-00002A000000}"/>
    <hyperlink ref="D1929" r:id="rId44" xr:uid="{00000000-0004-0000-0000-00002B000000}"/>
    <hyperlink ref="D1938" r:id="rId45" xr:uid="{00000000-0004-0000-0000-00002C000000}"/>
    <hyperlink ref="D1947" r:id="rId46" xr:uid="{00000000-0004-0000-0000-00002D000000}"/>
    <hyperlink ref="D1958" r:id="rId47" xr:uid="{00000000-0004-0000-0000-00002E000000}"/>
    <hyperlink ref="D1219" r:id="rId48" xr:uid="{00000000-0004-0000-0000-00002F000000}"/>
    <hyperlink ref="D1042" r:id="rId49" xr:uid="{00000000-0004-0000-0000-000030000000}"/>
    <hyperlink ref="D1054" r:id="rId50" xr:uid="{00000000-0004-0000-0000-000031000000}"/>
    <hyperlink ref="D1061" r:id="rId51" xr:uid="{00000000-0004-0000-0000-000032000000}"/>
    <hyperlink ref="D1069" r:id="rId52" xr:uid="{00000000-0004-0000-0000-000033000000}"/>
    <hyperlink ref="D1287" r:id="rId53" xr:uid="{00000000-0004-0000-0000-000034000000}"/>
    <hyperlink ref="D1298" r:id="rId54" xr:uid="{00000000-0004-0000-0000-000035000000}"/>
    <hyperlink ref="D1308" r:id="rId55" xr:uid="{00000000-0004-0000-0000-000036000000}"/>
    <hyperlink ref="D1317" r:id="rId56" display="www.galmmv.ro" xr:uid="{00000000-0004-0000-0000-000037000000}"/>
    <hyperlink ref="D2046" r:id="rId57" xr:uid="{00000000-0004-0000-0000-000038000000}"/>
    <hyperlink ref="D2062" r:id="rId58" xr:uid="{00000000-0004-0000-0000-000039000000}"/>
    <hyperlink ref="D2069" r:id="rId59" xr:uid="{00000000-0004-0000-0000-00003A000000}"/>
    <hyperlink ref="D756" r:id="rId60" xr:uid="{00000000-0004-0000-0000-00003B000000}"/>
    <hyperlink ref="D775" r:id="rId61" xr:uid="{00000000-0004-0000-0000-00003C000000}"/>
    <hyperlink ref="D765" r:id="rId62" xr:uid="{00000000-0004-0000-0000-00003D000000}"/>
    <hyperlink ref="D785" r:id="rId63" xr:uid="{00000000-0004-0000-0000-00003E000000}"/>
    <hyperlink ref="D794" r:id="rId64" xr:uid="{00000000-0004-0000-0000-00003F000000}"/>
    <hyperlink ref="D803" r:id="rId65" xr:uid="{00000000-0004-0000-0000-000040000000}"/>
    <hyperlink ref="D811" r:id="rId66" xr:uid="{00000000-0004-0000-0000-000041000000}"/>
    <hyperlink ref="D819" r:id="rId67" xr:uid="{00000000-0004-0000-0000-000042000000}"/>
    <hyperlink ref="D1110" r:id="rId68" xr:uid="{00000000-0004-0000-0000-000043000000}"/>
    <hyperlink ref="D1120" r:id="rId69" xr:uid="{00000000-0004-0000-0000-000044000000}"/>
    <hyperlink ref="D1130" r:id="rId70" xr:uid="{00000000-0004-0000-0000-000045000000}"/>
    <hyperlink ref="D1264" r:id="rId71" xr:uid="{00000000-0004-0000-0000-000046000000}"/>
    <hyperlink ref="D604" r:id="rId72" xr:uid="{00000000-0004-0000-0000-000047000000}"/>
    <hyperlink ref="D634" r:id="rId73" xr:uid="{00000000-0004-0000-0000-000048000000}"/>
    <hyperlink ref="D644" r:id="rId74" xr:uid="{00000000-0004-0000-0000-000049000000}"/>
    <hyperlink ref="D650" r:id="rId75" xr:uid="{00000000-0004-0000-0000-00004A000000}"/>
    <hyperlink ref="D660" r:id="rId76" xr:uid="{00000000-0004-0000-0000-00004B000000}"/>
    <hyperlink ref="D685" r:id="rId77" xr:uid="{00000000-0004-0000-0000-00004C000000}"/>
    <hyperlink ref="D694" r:id="rId78" xr:uid="{00000000-0004-0000-0000-00004D000000}"/>
    <hyperlink ref="D703" r:id="rId79" xr:uid="{00000000-0004-0000-0000-00004E000000}"/>
    <hyperlink ref="D711" r:id="rId80" xr:uid="{00000000-0004-0000-0000-00004F000000}"/>
    <hyperlink ref="D719" r:id="rId81" xr:uid="{00000000-0004-0000-0000-000050000000}"/>
    <hyperlink ref="D729" r:id="rId82" xr:uid="{00000000-0004-0000-0000-000051000000}"/>
    <hyperlink ref="D735" r:id="rId83" xr:uid="{00000000-0004-0000-0000-000052000000}"/>
    <hyperlink ref="D745" r:id="rId84" xr:uid="{00000000-0004-0000-0000-000053000000}"/>
    <hyperlink ref="D2015" r:id="rId85" xr:uid="{00000000-0004-0000-0000-000054000000}"/>
    <hyperlink ref="D2031" r:id="rId86" xr:uid="{00000000-0004-0000-0000-000055000000}"/>
    <hyperlink ref="D2037" r:id="rId87" xr:uid="{00000000-0004-0000-0000-000056000000}"/>
    <hyperlink ref="D2024" r:id="rId88" xr:uid="{00000000-0004-0000-0000-000057000000}"/>
    <hyperlink ref="D529" r:id="rId89" xr:uid="{00000000-0004-0000-0000-000058000000}"/>
    <hyperlink ref="D535" r:id="rId90" xr:uid="{00000000-0004-0000-0000-000059000000}"/>
    <hyperlink ref="D583" r:id="rId91" xr:uid="{00000000-0004-0000-0000-00005A000000}"/>
    <hyperlink ref="D588" r:id="rId92" xr:uid="{00000000-0004-0000-0000-00005B000000}"/>
    <hyperlink ref="D595" r:id="rId93" xr:uid="{00000000-0004-0000-0000-00005C000000}"/>
    <hyperlink ref="D1559" r:id="rId94" xr:uid="{00000000-0004-0000-0000-00005D000000}"/>
    <hyperlink ref="D1568" r:id="rId95" xr:uid="{00000000-0004-0000-0000-00005E000000}"/>
    <hyperlink ref="D1588" r:id="rId96" xr:uid="{00000000-0004-0000-0000-00005F000000}"/>
    <hyperlink ref="D1656" r:id="rId97" xr:uid="{00000000-0004-0000-0000-000060000000}"/>
    <hyperlink ref="D1663" r:id="rId98" xr:uid="{00000000-0004-0000-0000-000061000000}"/>
    <hyperlink ref="D1677" r:id="rId99" xr:uid="{00000000-0004-0000-0000-000062000000}"/>
    <hyperlink ref="D1595" r:id="rId100" xr:uid="{00000000-0004-0000-0000-000063000000}"/>
    <hyperlink ref="D2055" r:id="rId101" xr:uid="{00000000-0004-0000-0000-000064000000}"/>
    <hyperlink ref="D2086" r:id="rId102" xr:uid="{00000000-0004-0000-0000-000065000000}"/>
    <hyperlink ref="D215" r:id="rId103" xr:uid="{00000000-0004-0000-0000-000066000000}"/>
    <hyperlink ref="D247" r:id="rId104" xr:uid="{00000000-0004-0000-0000-000067000000}"/>
    <hyperlink ref="D1884" r:id="rId105" xr:uid="{00000000-0004-0000-0000-000068000000}"/>
    <hyperlink ref="D1869" r:id="rId106" xr:uid="{00000000-0004-0000-0000-000069000000}"/>
    <hyperlink ref="D1877" r:id="rId107" xr:uid="{00000000-0004-0000-0000-00006A000000}"/>
    <hyperlink ref="D1908" r:id="rId108" xr:uid="{00000000-0004-0000-0000-00006B000000}"/>
    <hyperlink ref="D6" r:id="rId109" xr:uid="{00000000-0004-0000-0000-00006C000000}"/>
    <hyperlink ref="D14" r:id="rId110" xr:uid="{00000000-0004-0000-0000-00006D000000}"/>
    <hyperlink ref="D22" r:id="rId111" xr:uid="{00000000-0004-0000-0000-00006E000000}"/>
    <hyperlink ref="D29" r:id="rId112" xr:uid="{00000000-0004-0000-0000-00006F000000}"/>
    <hyperlink ref="D44" r:id="rId113" xr:uid="{00000000-0004-0000-0000-000070000000}"/>
    <hyperlink ref="D36" r:id="rId114" xr:uid="{00000000-0004-0000-0000-000071000000}"/>
    <hyperlink ref="D50" r:id="rId115" xr:uid="{00000000-0004-0000-0000-000072000000}"/>
    <hyperlink ref="D82" r:id="rId116" xr:uid="{00000000-0004-0000-0000-000073000000}"/>
    <hyperlink ref="D164" r:id="rId117" xr:uid="{00000000-0004-0000-0000-000074000000}"/>
    <hyperlink ref="D174" r:id="rId118" xr:uid="{00000000-0004-0000-0000-000075000000}"/>
    <hyperlink ref="D182" r:id="rId119" xr:uid="{00000000-0004-0000-0000-000076000000}"/>
    <hyperlink ref="D257" r:id="rId120" xr:uid="{00000000-0004-0000-0000-000077000000}"/>
    <hyperlink ref="D265" r:id="rId121" xr:uid="{00000000-0004-0000-0000-000078000000}"/>
    <hyperlink ref="D269" r:id="rId122" xr:uid="{00000000-0004-0000-0000-000079000000}"/>
    <hyperlink ref="D274" r:id="rId123" xr:uid="{00000000-0004-0000-0000-00007A000000}"/>
    <hyperlink ref="D309" r:id="rId124" xr:uid="{00000000-0004-0000-0000-00007B000000}"/>
    <hyperlink ref="D316" r:id="rId125" xr:uid="{00000000-0004-0000-0000-00007C000000}"/>
    <hyperlink ref="D328" r:id="rId126" xr:uid="{00000000-0004-0000-0000-00007D000000}"/>
    <hyperlink ref="D336" r:id="rId127" xr:uid="{00000000-0004-0000-0000-00007E000000}"/>
    <hyperlink ref="D379" r:id="rId128" xr:uid="{00000000-0004-0000-0000-00007F000000}"/>
    <hyperlink ref="D387" r:id="rId129" xr:uid="{00000000-0004-0000-0000-000080000000}"/>
    <hyperlink ref="D399" r:id="rId130" xr:uid="{00000000-0004-0000-0000-000081000000}"/>
    <hyperlink ref="D408" r:id="rId131" xr:uid="{00000000-0004-0000-0000-000082000000}"/>
    <hyperlink ref="D419" r:id="rId132" xr:uid="{00000000-0004-0000-0000-000083000000}"/>
    <hyperlink ref="D429" r:id="rId133" xr:uid="{00000000-0004-0000-0000-000084000000}"/>
    <hyperlink ref="D436" r:id="rId134" xr:uid="{00000000-0004-0000-0000-000085000000}"/>
    <hyperlink ref="D461" r:id="rId135" xr:uid="{00000000-0004-0000-0000-000086000000}"/>
    <hyperlink ref="D470" r:id="rId136" xr:uid="{00000000-0004-0000-0000-000087000000}"/>
    <hyperlink ref="D482" r:id="rId137" xr:uid="{00000000-0004-0000-0000-000088000000}"/>
    <hyperlink ref="D489" r:id="rId138" xr:uid="{00000000-0004-0000-0000-000089000000}"/>
    <hyperlink ref="D496" r:id="rId139" xr:uid="{00000000-0004-0000-0000-00008A000000}"/>
    <hyperlink ref="D505" r:id="rId140" xr:uid="{00000000-0004-0000-0000-00008B000000}"/>
    <hyperlink ref="D511" r:id="rId141" xr:uid="{00000000-0004-0000-0000-00008C000000}"/>
    <hyperlink ref="D519" r:id="rId142" xr:uid="{00000000-0004-0000-0000-00008D000000}"/>
    <hyperlink ref="D624" r:id="rId143" xr:uid="{00000000-0004-0000-0000-00008E000000}"/>
    <hyperlink ref="D827" r:id="rId144" xr:uid="{00000000-0004-0000-0000-00008F000000}"/>
    <hyperlink ref="D834" r:id="rId145" xr:uid="{00000000-0004-0000-0000-000090000000}"/>
    <hyperlink ref="D904" r:id="rId146" xr:uid="{00000000-0004-0000-0000-000091000000}"/>
    <hyperlink ref="D910" r:id="rId147" xr:uid="{00000000-0004-0000-0000-000092000000}"/>
    <hyperlink ref="D917" r:id="rId148" xr:uid="{00000000-0004-0000-0000-000093000000}"/>
    <hyperlink ref="D926" r:id="rId149" xr:uid="{00000000-0004-0000-0000-000094000000}"/>
    <hyperlink ref="D957" r:id="rId150" xr:uid="{00000000-0004-0000-0000-000095000000}"/>
    <hyperlink ref="D965" r:id="rId151" xr:uid="{00000000-0004-0000-0000-000096000000}"/>
    <hyperlink ref="D978" r:id="rId152" xr:uid="{00000000-0004-0000-0000-000097000000}"/>
    <hyperlink ref="D986" r:id="rId153" xr:uid="{00000000-0004-0000-0000-000098000000}"/>
    <hyperlink ref="D993" r:id="rId154" xr:uid="{00000000-0004-0000-0000-000099000000}"/>
    <hyperlink ref="D1015" r:id="rId155" xr:uid="{00000000-0004-0000-0000-00009A000000}"/>
    <hyperlink ref="D1026" r:id="rId156" xr:uid="{00000000-0004-0000-0000-00009B000000}"/>
    <hyperlink ref="D1456" r:id="rId157" xr:uid="{00000000-0004-0000-0000-00009C000000}"/>
    <hyperlink ref="D1468" r:id="rId158" xr:uid="{00000000-0004-0000-0000-00009D000000}"/>
    <hyperlink ref="D1479" r:id="rId159" xr:uid="{00000000-0004-0000-0000-00009E000000}"/>
    <hyperlink ref="D1488" r:id="rId160" xr:uid="{00000000-0004-0000-0000-00009F000000}"/>
    <hyperlink ref="D1497" r:id="rId161" xr:uid="{00000000-0004-0000-0000-0000A0000000}"/>
    <hyperlink ref="D1515" r:id="rId162" xr:uid="{00000000-0004-0000-0000-0000A1000000}"/>
    <hyperlink ref="D1522" r:id="rId163" xr:uid="{00000000-0004-0000-0000-0000A2000000}"/>
    <hyperlink ref="D1530" r:id="rId164" xr:uid="{00000000-0004-0000-0000-0000A3000000}"/>
    <hyperlink ref="D1537" r:id="rId165" xr:uid="{00000000-0004-0000-0000-0000A4000000}"/>
    <hyperlink ref="D1552" r:id="rId166" xr:uid="{00000000-0004-0000-0000-0000A5000000}"/>
    <hyperlink ref="D1819" r:id="rId167" xr:uid="{00000000-0004-0000-0000-0000A6000000}"/>
    <hyperlink ref="D1828" r:id="rId168" xr:uid="{00000000-0004-0000-0000-0000A7000000}"/>
    <hyperlink ref="D1834" r:id="rId169" xr:uid="{00000000-0004-0000-0000-0000A8000000}"/>
    <hyperlink ref="D1844" r:id="rId170" xr:uid="{00000000-0004-0000-0000-0000A9000000}"/>
    <hyperlink ref="D1852" r:id="rId171" xr:uid="{00000000-0004-0000-0000-0000AA000000}"/>
    <hyperlink ref="D1860" r:id="rId172" xr:uid="{00000000-0004-0000-0000-0000AB000000}"/>
    <hyperlink ref="D445" r:id="rId173" xr:uid="{00000000-0004-0000-0000-0000AC000000}"/>
    <hyperlink ref="D453" r:id="rId174" xr:uid="{00000000-0004-0000-0000-0000AD000000}"/>
    <hyperlink ref="D62" r:id="rId175" xr:uid="{00000000-0004-0000-0000-0000AE000000}"/>
    <hyperlink ref="D1746" r:id="rId176" xr:uid="{00000000-0004-0000-0000-0000AF000000}"/>
    <hyperlink ref="D1755" r:id="rId177" xr:uid="{00000000-0004-0000-0000-0000B0000000}"/>
    <hyperlink ref="D1764" r:id="rId178" xr:uid="{00000000-0004-0000-0000-0000B1000000}"/>
    <hyperlink ref="D1776" r:id="rId179" xr:uid="{00000000-0004-0000-0000-0000B2000000}"/>
    <hyperlink ref="D1784" r:id="rId180" xr:uid="{00000000-0004-0000-0000-0000B3000000}"/>
    <hyperlink ref="D1793" r:id="rId181" xr:uid="{00000000-0004-0000-0000-0000B4000000}"/>
    <hyperlink ref="D1800" r:id="rId182" xr:uid="{00000000-0004-0000-0000-0000B5000000}"/>
    <hyperlink ref="D1810" r:id="rId183" xr:uid="{00000000-0004-0000-0000-0000B6000000}"/>
    <hyperlink ref="D2076" r:id="rId184" xr:uid="{00000000-0004-0000-0000-0000B7000000}"/>
    <hyperlink ref="D1345" r:id="rId185" xr:uid="{00000000-0004-0000-0000-0000B8000000}"/>
    <hyperlink ref="D1351" r:id="rId186" xr:uid="{00000000-0004-0000-0000-0000B9000000}"/>
    <hyperlink ref="D1007" r:id="rId187" xr:uid="{00000000-0004-0000-0000-0000BA000000}"/>
    <hyperlink ref="D2096" r:id="rId188" xr:uid="{00000000-0004-0000-0000-0000BB000000}"/>
    <hyperlink ref="D1916" r:id="rId189" xr:uid="{00000000-0004-0000-0000-0000BC000000}"/>
    <hyperlink ref="D1899" r:id="rId190" xr:uid="{00000000-0004-0000-0000-0000BD000000}"/>
    <hyperlink ref="D1892" r:id="rId191" xr:uid="{00000000-0004-0000-0000-0000BE000000}"/>
    <hyperlink ref="D1727" r:id="rId192" xr:uid="{00000000-0004-0000-0000-0000BF000000}"/>
    <hyperlink ref="D1672" r:id="rId193" xr:uid="{00000000-0004-0000-0000-0000C0000000}"/>
    <hyperlink ref="D1645" r:id="rId194" xr:uid="{00000000-0004-0000-0000-0000C1000000}"/>
    <hyperlink ref="D1612" r:id="rId195" xr:uid="{00000000-0004-0000-0000-0000C2000000}"/>
    <hyperlink ref="D1576" r:id="rId196" xr:uid="{00000000-0004-0000-0000-0000C3000000}"/>
    <hyperlink ref="D1546" r:id="rId197" xr:uid="{00000000-0004-0000-0000-0000C4000000}"/>
    <hyperlink ref="D1425" r:id="rId198" xr:uid="{00000000-0004-0000-0000-0000C5000000}"/>
    <hyperlink ref="D1416" r:id="rId199" xr:uid="{00000000-0004-0000-0000-0000C6000000}"/>
    <hyperlink ref="D1339" r:id="rId200" xr:uid="{00000000-0004-0000-0000-0000C7000000}"/>
    <hyperlink ref="D1272" r:id="rId201" xr:uid="{00000000-0004-0000-0000-0000C8000000}"/>
    <hyperlink ref="D1258" r:id="rId202" xr:uid="{00000000-0004-0000-0000-0000C9000000}"/>
    <hyperlink ref="D1036" r:id="rId203" xr:uid="{00000000-0004-0000-0000-0000CA000000}"/>
    <hyperlink ref="D972" r:id="rId204" xr:uid="{00000000-0004-0000-0000-0000CB000000}"/>
    <hyperlink ref="D933" r:id="rId205" xr:uid="{00000000-0004-0000-0000-0000CC000000}"/>
    <hyperlink ref="D679" r:id="rId206" xr:uid="{00000000-0004-0000-0000-0000CD000000}"/>
    <hyperlink ref="D671" r:id="rId207" xr:uid="{00000000-0004-0000-0000-0000CE000000}"/>
    <hyperlink ref="D615" r:id="rId208" xr:uid="{00000000-0004-0000-0000-0000CF000000}"/>
    <hyperlink ref="D570" r:id="rId209" xr:uid="{00000000-0004-0000-0000-0000D0000000}"/>
    <hyperlink ref="D557" r:id="rId210" xr:uid="{00000000-0004-0000-0000-0000D1000000}"/>
    <hyperlink ref="D295" r:id="rId211" xr:uid="{00000000-0004-0000-0000-0000D2000000}"/>
    <hyperlink ref="D288" r:id="rId212" xr:uid="{00000000-0004-0000-0000-0000D3000000}"/>
    <hyperlink ref="D281" r:id="rId213" xr:uid="{00000000-0004-0000-0000-0000D4000000}"/>
    <hyperlink ref="D72" r:id="rId214" xr:uid="{00000000-0004-0000-0000-0000D5000000}"/>
    <hyperlink ref="D1333" r:id="rId215" xr:uid="{00000000-0004-0000-0000-0000D6000000}"/>
    <hyperlink ref="D1327" r:id="rId216" xr:uid="{00000000-0004-0000-0000-0000D7000000}"/>
    <hyperlink ref="D1152" r:id="rId217" xr:uid="{00000000-0004-0000-0000-0000D8000000}"/>
    <hyperlink ref="D1992" r:id="rId218" xr:uid="{00000000-0004-0000-0000-0000D9000000}"/>
    <hyperlink ref="D1974" r:id="rId219" xr:uid="{00000000-0004-0000-0000-0000DA000000}"/>
    <hyperlink ref="D1984" r:id="rId220" xr:uid="{00000000-0004-0000-0000-0000DB000000}"/>
    <hyperlink ref="D1966" r:id="rId221" xr:uid="{00000000-0004-0000-0000-0000DC000000}"/>
    <hyperlink ref="D2002" r:id="rId222" xr:uid="{00000000-0004-0000-0000-0000DD000000}"/>
    <hyperlink ref="D1239" r:id="rId223" xr:uid="{00000000-0004-0000-0000-0000DE000000}"/>
    <hyperlink ref="D1181" r:id="rId224" xr:uid="{00000000-0004-0000-0000-0000DF000000}"/>
    <hyperlink ref="D199" r:id="rId225" xr:uid="{00000000-0004-0000-0000-0000E0000000}"/>
    <hyperlink ref="D207" r:id="rId226" xr:uid="{00000000-0004-0000-0000-0000E1000000}"/>
    <hyperlink ref="D190" r:id="rId227" xr:uid="{00000000-0004-0000-0000-0000E2000000}"/>
    <hyperlink ref="D1142" r:id="rId228" xr:uid="{00000000-0004-0000-0000-0000E3000000}"/>
    <hyperlink ref="D1190" r:id="rId229" xr:uid="{00000000-0004-0000-0000-0000E4000000}"/>
    <hyperlink ref="D238" r:id="rId230" xr:uid="{00000000-0004-0000-0000-0000E5000000}"/>
    <hyperlink ref="D229" r:id="rId231" xr:uid="{00000000-0004-0000-0000-0000E6000000}"/>
    <hyperlink ref="D1249" r:id="rId232" xr:uid="{00000000-0004-0000-0000-0000E7000000}"/>
  </hyperlinks>
  <pageMargins left="0.70866141732283472" right="0.70866141732283472" top="0.74803149606299213" bottom="0.74803149606299213" header="0.31496062992125984" footer="0.31496062992125984"/>
  <pageSetup paperSize="8" scale="55" fitToHeight="2" orientation="landscape" r:id="rId233"/>
  <ignoredErrors>
    <ignoredError sqref="AA356 AA365 AA1100 AA1928 AA1965 AA1297 AA1316 AA2075 AA1717 AA101 AA1627 AA1076 AA1307 AA1395 AA1443 AA1957 AA2068 AA1053 AA268 AA684 AA63" formula="1"/>
    <ignoredError sqref="AA1646 AA1649 AA1399 AA1402 AA2077:AA2078 AA1324 AA1710 AA1712 AA1434 AA521 AA756 AA761:AA763 AA1306 AA1042" formulaRange="1"/>
  </ignoredErrors>
  <extLst>
    <ext xmlns:x14="http://schemas.microsoft.com/office/spreadsheetml/2009/9/main" uri="{78C0D931-6437-407d-A8EE-F0AAD7539E65}">
      <x14:conditionalFormattings>
        <x14:conditionalFormatting xmlns:xm="http://schemas.microsoft.com/office/excel/2006/main">
          <x14:cfRule type="dataBar" id="{9262EEEC-8010-4610-B9B6-9D9389721EB1}">
            <x14:dataBar minLength="0" maxLength="100" border="1" negativeBarBorderColorSameAsPositive="0">
              <x14:cfvo type="autoMin"/>
              <x14:cfvo type="autoMax"/>
              <x14:borderColor rgb="FF008AEF"/>
              <x14:negativeFillColor rgb="FFFF0000"/>
              <x14:negativeBorderColor rgb="FFFF0000"/>
              <x14:axisColor rgb="FF000000"/>
            </x14:dataBar>
          </x14:cfRule>
          <xm:sqref>AB2116:AB1048576 AB1:AB163 AA2113:AA2115 AB1207:AB1238 AB247:AB1160 AB174:AB214 AB1171:AB1197 AB1248:AB2112</xm:sqref>
        </x14:conditionalFormatting>
        <x14:conditionalFormatting xmlns:xm="http://schemas.microsoft.com/office/excel/2006/main">
          <x14:cfRule type="dataBar" id="{5353E173-1E95-4C71-9771-E11044858CB5}">
            <x14:dataBar minLength="0" maxLength="100" border="1" negativeBarBorderColorSameAsPositive="0">
              <x14:cfvo type="autoMin"/>
              <x14:cfvo type="autoMax"/>
              <x14:borderColor rgb="FF008AEF"/>
              <x14:negativeFillColor rgb="FFFF0000"/>
              <x14:negativeBorderColor rgb="FFFF0000"/>
              <x14:axisColor rgb="FF000000"/>
            </x14:dataBar>
          </x14:cfRule>
          <xm:sqref>AB2113</xm:sqref>
        </x14:conditionalFormatting>
        <x14:conditionalFormatting xmlns:xm="http://schemas.microsoft.com/office/excel/2006/main">
          <x14:cfRule type="dataBar" id="{CBE706D8-A71D-4F83-9F95-7CC64DA29E82}">
            <x14:dataBar minLength="0" maxLength="100" border="1" negativeBarBorderColorSameAsPositive="0">
              <x14:cfvo type="autoMin"/>
              <x14:cfvo type="autoMax"/>
              <x14:borderColor rgb="FF008AEF"/>
              <x14:negativeFillColor rgb="FFFF0000"/>
              <x14:negativeBorderColor rgb="FFFF0000"/>
              <x14:axisColor rgb="FF000000"/>
            </x14:dataBar>
          </x14:cfRule>
          <xm:sqref>AB215:AB228</xm:sqref>
        </x14:conditionalFormatting>
        <x14:conditionalFormatting xmlns:xm="http://schemas.microsoft.com/office/excel/2006/main">
          <x14:cfRule type="dataBar" id="{551197DA-EFA4-48E9-A0C6-E55E1B5CECA4}">
            <x14:dataBar minLength="0" maxLength="100" border="1" negativeBarBorderColorSameAsPositive="0">
              <x14:cfvo type="autoMin"/>
              <x14:cfvo type="autoMax"/>
              <x14:borderColor rgb="FF008AEF"/>
              <x14:negativeFillColor rgb="FFFF0000"/>
              <x14:negativeBorderColor rgb="FFFF0000"/>
              <x14:axisColor rgb="FF000000"/>
            </x14:dataBar>
          </x14:cfRule>
          <xm:sqref>AB164:AB173</xm:sqref>
        </x14:conditionalFormatting>
        <x14:conditionalFormatting xmlns:xm="http://schemas.microsoft.com/office/excel/2006/main">
          <x14:cfRule type="dataBar" id="{0739E4DD-DC2A-4937-9170-9B52829DE7A6}">
            <x14:dataBar minLength="0" maxLength="100" border="1" negativeBarBorderColorSameAsPositive="0">
              <x14:cfvo type="autoMin"/>
              <x14:cfvo type="autoMax"/>
              <x14:borderColor rgb="FF008AEF"/>
              <x14:negativeFillColor rgb="FFFF0000"/>
              <x14:negativeBorderColor rgb="FFFF0000"/>
              <x14:axisColor rgb="FF000000"/>
            </x14:dataBar>
          </x14:cfRule>
          <xm:sqref>AB1161:AB1170</xm:sqref>
        </x14:conditionalFormatting>
        <x14:conditionalFormatting xmlns:xm="http://schemas.microsoft.com/office/excel/2006/main">
          <x14:cfRule type="dataBar" id="{58CAC7F0-5D5F-4F3D-9EAC-0A91441DB677}">
            <x14:dataBar minLength="0" maxLength="100" border="1" negativeBarBorderColorSameAsPositive="0">
              <x14:cfvo type="autoMin"/>
              <x14:cfvo type="autoMax"/>
              <x14:borderColor rgb="FF008AEF"/>
              <x14:negativeFillColor rgb="FFFF0000"/>
              <x14:negativeBorderColor rgb="FFFF0000"/>
              <x14:axisColor rgb="FF000000"/>
            </x14:dataBar>
          </x14:cfRule>
          <xm:sqref>AB229:AB237</xm:sqref>
        </x14:conditionalFormatting>
        <x14:conditionalFormatting xmlns:xm="http://schemas.microsoft.com/office/excel/2006/main">
          <x14:cfRule type="dataBar" id="{AEB33908-F6C3-4011-96BA-7AAB36C5FEDE}">
            <x14:dataBar minLength="0" maxLength="100" border="1" negativeBarBorderColorSameAsPositive="0">
              <x14:cfvo type="autoMin"/>
              <x14:cfvo type="autoMax"/>
              <x14:borderColor rgb="FF008AEF"/>
              <x14:negativeFillColor rgb="FFFF0000"/>
              <x14:negativeBorderColor rgb="FFFF0000"/>
              <x14:axisColor rgb="FF000000"/>
            </x14:dataBar>
          </x14:cfRule>
          <xm:sqref>AA1206</xm:sqref>
        </x14:conditionalFormatting>
        <x14:conditionalFormatting xmlns:xm="http://schemas.microsoft.com/office/excel/2006/main">
          <x14:cfRule type="dataBar" id="{11931ED8-F9B1-4C03-9192-1E6654815C43}">
            <x14:dataBar minLength="0" maxLength="100" border="1" negativeBarBorderColorSameAsPositive="0">
              <x14:cfvo type="autoMin"/>
              <x14:cfvo type="autoMax"/>
              <x14:borderColor rgb="FF008AEF"/>
              <x14:negativeFillColor rgb="FFFF0000"/>
              <x14:negativeBorderColor rgb="FFFF0000"/>
              <x14:axisColor rgb="FF000000"/>
            </x14:dataBar>
          </x14:cfRule>
          <xm:sqref>AB1198:AB1205</xm:sqref>
        </x14:conditionalFormatting>
        <x14:conditionalFormatting xmlns:xm="http://schemas.microsoft.com/office/excel/2006/main">
          <x14:cfRule type="dataBar" id="{9F5923A6-7374-4BA1-AF27-93491804912C}">
            <x14:dataBar minLength="0" maxLength="100" border="1" negativeBarBorderColorSameAsPositive="0">
              <x14:cfvo type="autoMin"/>
              <x14:cfvo type="autoMax"/>
              <x14:borderColor rgb="FF008AEF"/>
              <x14:negativeFillColor rgb="FFFF0000"/>
              <x14:negativeBorderColor rgb="FFFF0000"/>
              <x14:axisColor rgb="FF000000"/>
            </x14:dataBar>
          </x14:cfRule>
          <xm:sqref>AB1239:AB1247</xm:sqref>
        </x14:conditionalFormatting>
        <x14:conditionalFormatting xmlns:xm="http://schemas.microsoft.com/office/excel/2006/main">
          <x14:cfRule type="dataBar" id="{7AED0EC0-AEBC-4C41-A4A1-9949682E8839}">
            <x14:dataBar minLength="0" maxLength="100" border="1" negativeBarBorderColorSameAsPositive="0">
              <x14:cfvo type="autoMin"/>
              <x14:cfvo type="autoMax"/>
              <x14:borderColor rgb="FF008AEF"/>
              <x14:negativeFillColor rgb="FFFF0000"/>
              <x14:negativeBorderColor rgb="FFFF0000"/>
              <x14:axisColor rgb="FF000000"/>
            </x14:dataBar>
          </x14:cfRule>
          <xm:sqref>AB238:AB246</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Foi de lucru</vt:lpstr>
      </vt:variant>
      <vt:variant>
        <vt:i4>1</vt:i4>
      </vt:variant>
    </vt:vector>
  </HeadingPairs>
  <TitlesOfParts>
    <vt:vector size="1" baseType="lpstr">
      <vt:lpstr>CALENDAR TOATE GAL-urile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2018-11-02T10:15:43Z</dcterms:modified>
</cp:coreProperties>
</file>